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CHA BAN-PT\TATA USAHA\Surat Perjanjian, SK, Kontrak, UU\SK BAN-PT atau Peraturan BAN-PT\Tahun 2020\No. 6 Th 2020 -- Instr. Pemenuhan Syarat Minimum APS S1 &amp; S2\"/>
    </mc:Choice>
  </mc:AlternateContent>
  <bookViews>
    <workbookView xWindow="0" yWindow="0" windowWidth="23040" windowHeight="9192"/>
  </bookViews>
  <sheets>
    <sheet name="Magister pada PTS" sheetId="10" r:id="rId1"/>
    <sheet name="Bobot Magister"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J14" i="4" l="1"/>
  <c r="J15" i="4"/>
  <c r="J16" i="4"/>
  <c r="J13" i="4"/>
  <c r="H17" i="4"/>
  <c r="H12" i="4"/>
  <c r="H10" i="4"/>
  <c r="H13" i="4"/>
  <c r="H8" i="4"/>
  <c r="H21" i="4" l="1"/>
  <c r="J11" i="4" l="1"/>
  <c r="J10" i="4"/>
  <c r="H9" i="4"/>
  <c r="H20" i="4" s="1"/>
  <c r="H4" i="4"/>
  <c r="H5" i="4"/>
  <c r="H6" i="4"/>
  <c r="H7" i="4"/>
  <c r="H3" i="4"/>
  <c r="E18" i="4"/>
  <c r="F10" i="4" s="1"/>
  <c r="H19" i="4" l="1"/>
  <c r="J19" i="4"/>
  <c r="J20" i="4"/>
  <c r="K10" i="4"/>
  <c r="K17" i="4"/>
  <c r="K15" i="4"/>
  <c r="K12" i="4"/>
  <c r="K11" i="4"/>
  <c r="F3" i="4"/>
  <c r="F8" i="4"/>
  <c r="K13" i="4"/>
  <c r="K16" i="4"/>
  <c r="K14" i="4"/>
  <c r="F18" i="4" l="1"/>
  <c r="K9" i="4"/>
  <c r="K8" i="4"/>
  <c r="K4" i="4"/>
  <c r="K3" i="4"/>
  <c r="K7" i="4"/>
  <c r="K6" i="4"/>
  <c r="K5" i="4"/>
  <c r="K18" i="4" l="1"/>
</calcChain>
</file>

<file path=xl/sharedStrings.xml><?xml version="1.0" encoding="utf-8"?>
<sst xmlns="http://schemas.openxmlformats.org/spreadsheetml/2006/main" count="183" uniqueCount="141">
  <si>
    <t>Elemen</t>
  </si>
  <si>
    <t>Indikator</t>
  </si>
  <si>
    <t>Kriteria</t>
  </si>
  <si>
    <t>1.2  Profil Lulusan Program Studi.</t>
  </si>
  <si>
    <t>1.1  Keunikan atau Keunggulan Program Studi.</t>
  </si>
  <si>
    <t>1.3  Capaian Pembelajaran</t>
  </si>
  <si>
    <t>1.4  Daftar Mata Kuliah</t>
  </si>
  <si>
    <t>1.5  Rencana Pembelajaran Semester (RPS)</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</si>
  <si>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</si>
  <si>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</si>
  <si>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</si>
  <si>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</si>
  <si>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</si>
  <si>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</si>
  <si>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</si>
  <si>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3.2  Rancangan Sistem Penjaminan Mutu Internal</t>
  </si>
  <si>
    <t xml:space="preserve">3.3  Sarana dan Prasarana.     </t>
  </si>
  <si>
    <t>3.3.1  Ruang kuliah, ruang kerja dosen, kantor dan perpustakaan</t>
  </si>
  <si>
    <t>3.4  Tenaga Kependidikan</t>
  </si>
  <si>
    <t>Sarjana-Pendirian</t>
  </si>
  <si>
    <t>Nomor</t>
  </si>
  <si>
    <t>Diminta</t>
  </si>
  <si>
    <t>2.2  Luaran Calon Dosen Tetap</t>
  </si>
  <si>
    <t>3.3.2  Ruang belajar mandiri</t>
  </si>
  <si>
    <t>3.3.3  Ruang akademik khusus</t>
  </si>
  <si>
    <t>3.3.4  Peralatan praktikum/praktik/bengkel kerja/lahan praktik/PKL atau yang tujuan penggunaanya sejenis</t>
  </si>
  <si>
    <t>Sub-Elemen</t>
  </si>
  <si>
    <t>Penilaian</t>
  </si>
  <si>
    <t>Skor</t>
  </si>
  <si>
    <t>Bobot Kriteria</t>
  </si>
  <si>
    <t>Bobot Elemen</t>
  </si>
  <si>
    <t>Bobot Sub-Elemen</t>
  </si>
  <si>
    <t>Bobot Butir</t>
  </si>
  <si>
    <t>3.1</t>
  </si>
  <si>
    <t>3.3</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</si>
  <si>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</si>
  <si>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</si>
  <si>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</si>
  <si>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Tidak ada susunan mata kuliah</t>
  </si>
  <si>
    <t>Jika memenuhi 5 (lima) aspek</t>
  </si>
  <si>
    <t>Jika memenuhi 4 (empat) aspek</t>
  </si>
  <si>
    <t>Jika memenuhi 3 (tiga) aspek</t>
  </si>
  <si>
    <t>Jika memenuhi 1 - 2 aspek</t>
  </si>
  <si>
    <t>Kurang memadai, ruang akademik khusus yang disiapkan tidak relevan dengan kebutuhan</t>
  </si>
  <si>
    <t>Tidak ada datanya</t>
  </si>
  <si>
    <t>1.4  Susunan Mata Kuliah</t>
  </si>
  <si>
    <t>Tidak ada RPS</t>
  </si>
  <si>
    <t>Tidak ada skor dibawah 2</t>
  </si>
  <si>
    <t>Tidak ada skor 3</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</si>
  <si>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</si>
  <si>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</si>
  <si>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</si>
  <si>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</si>
  <si>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</si>
  <si>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</si>
  <si>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</si>
  <si>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</si>
  <si>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</si>
  <si>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</si>
  <si>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</si>
  <si>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</si>
  <si>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</si>
  <si>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</si>
  <si>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</si>
  <si>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</si>
  <si>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</si>
  <si>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</si>
  <si>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</si>
  <si>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</si>
  <si>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</si>
  <si>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ruang akademik khusus sesuai mata kuliah berpraktikum/berpraktek dengan luasan 1,5 m2 per mahasiswa, 25 orang per ruang</t>
  </si>
  <si>
    <t>Cukup memadai, ruang akademik khusus untuk mata kuliah berpraktikum/berpraktek  untuk 2 (dua) tahun pertama telah disiapkan dengan luasan yang sesuai (1,5 m2 per mahasiswa, 25 orang per ruang)</t>
  </si>
  <si>
    <t>Kesesuaian peralatan dengan ruang akademik khusus yang disediakan dan kecukupannya pada tahun penyelenggaraan pendidikan'</t>
  </si>
  <si>
    <t>Peralatan tersedia kurang dari kebutuhan pengguna.</t>
  </si>
  <si>
    <t>Jumlah dan kualifikasi tenaga kependidikan</t>
  </si>
  <si>
    <t>Jumlah dan kualifikasi tenaga kependidikan tidak memenuhi persyaratan</t>
  </si>
  <si>
    <t>Catatan *</t>
  </si>
  <si>
    <t>Tidak ada nilai 1</t>
  </si>
  <si>
    <t>Ketersediaan RPS untuk 5 (lima)mata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</si>
  <si>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 xml:space="preserve">Lima mata kuliah dilengkapi dengan RPS yang memenuhi 9 (sembilan) komponen, menunjukkan secara jelas penciri program studi dan menggunakan referensi yang relevan dan mutakhir  </t>
  </si>
  <si>
    <t xml:space="preserve">Lima mata kuliah dilengkapi dengan RPS yang memenuhi 9 (sembilan) komponen, menunjukkan secara jelas penciri program studi dan menggunakan referensi yang relevan  </t>
  </si>
  <si>
    <t>Lima mata kuliah dilengkapi dengan RPS yang memenuhi 9 (sembilan) komponen</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</si>
  <si>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</si>
  <si>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Tidak memiliki ruang belajar mandiri</t>
  </si>
  <si>
    <t>Kepemilikan ruang belajar mandiri ditinjau dari luasan per mahasiswa, status kepemilikan, dan kelengkapan</t>
  </si>
  <si>
    <t>Jumlah keterlibatan dosen dalam penulisan karya ilmiah/seni/olahraga yang dihasilkan dari penelitian dan pengabdian kepada masyarakat</t>
  </si>
  <si>
    <t>Peralatan tersedia dalam jumlah dan mutu yang mencukupi untuk pembelajaran pada 1 (satu) tahun pertama</t>
  </si>
  <si>
    <t>Peralatan tersedia dalam jumlah yang mencukupi dan sesuai dengan mata kuliah berpraktikum/ berpraktik  untuk pembelajaran sampai 2 (dua) tahun pembelajaran</t>
  </si>
  <si>
    <t>Keunikan atau keunggulan program studi disusun berdasarkan perbandingan kurang dari tiga program studi pada tingkat nasional  dan/atau mencakup kurang dari tiga aspek</t>
  </si>
  <si>
    <t>Profesi/jenis pekerjaan, profil lulusan dan capaian pembelajaran lulusan  untuk setiap profil, kompetensi setiap profil, dan keterkaitannya dengan keunggulan atau keunikan prodi</t>
  </si>
  <si>
    <t xml:space="preserve">Status,  jumlah dan kualifikasi akademik calon  dosen
</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</si>
  <si>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</si>
  <si>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</si>
  <si>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</si>
  <si>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</si>
  <si>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</si>
  <si>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</si>
  <si>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 xml:space="preserve">Hanya mengidentifikasi profil lulusan atau penjelasan mengenai profil lulusan tidak relevan </t>
  </si>
  <si>
    <t>Tidak mengidentifikasi profil lulusan</t>
  </si>
  <si>
    <t>Rataan Luas ruangan per mahasiswa atau dosen atau karyawan, dan luas minimum perpustakaan yang dihitung sebagai berikut : nilai rata-rata adalah (a+b+c+d)/4</t>
  </si>
  <si>
    <t>Jumlah RPS mata kuliah yang  memenuhi 9 (sembilan) komponen jumlahnya kurang dari 5 (lima)</t>
  </si>
  <si>
    <t xml:space="preserve">Jumlah calon dosen tetap sedikitnya sebanyak 5 (lima) orang berkualifikasi akademik lulusan doktor atau doktor terapan atau setara level 9 (sembilan) KKNI, dan telah memiliki NIDN pada PTN pengusul  </t>
  </si>
  <si>
    <t>Jumlah calon dosen  sedikitnya sebanyak 5 (lima) orang berkualifikasi akademik lulusan doktor atau doktor terapan atau setara level 9 (sembilan) KKNI, dengan komposisi: (a) 3 (tiga) orang dosen tetap dari PT pengusul yang telah memiliki NIDN, dan (b) 2 (dua) orang lainnya telah menandatangani Surat Perjanjian Kesediaan Pengangkatan sebagai calon dosen tetap</t>
  </si>
  <si>
    <t>Jumlah calon dosen sedikitnya sebanyak 5 (lima) orang berkualifikasi akademik lulusan doktor atau doktor terapan atau setara level 9 (sembilan) KKNI, dengan komposisi: (a) 3 (tiga) orang dosen tetap dari PT pengusul yang telah memiliki NIDN atau telah menandatangani Surat Perjanjian Kesediaan Pengangkatan sebagai calon dosen tetap, dan (b) 2  (dua) orang lainnya merupakan dosen dari PT lain yang ditugaskan oleh Pemimpin PT</t>
  </si>
  <si>
    <t>Memiliki ruang belajar mandiri dengan luasan 4 m2/mahasiswa dan milik sendiri atau dengan luasan lebih dari 4m2/mahasiswa, berstatus SW (sewa, kontrak, atau kerjasama), dan dilengkapi perabot kantor dan internet</t>
  </si>
  <si>
    <t>Memiliki ruang belajar mandiri minimal 4m2/mahasiswa, berstatus SW (sewa, kontrak, atau kerjasama),  dan dilengkapi perabot kantor dan internet</t>
  </si>
  <si>
    <t>Na = Jumlah keterlibatan dosen dalam penulisan karya ilmiah/seni/olahraga yang dihasilkan dari penelitian dan pengabdian kepada masyarakat pada jurnal internasional bereputasi
Nb = Jumlah keterlibatan dosen dalam penulisan karya ilmiah/seni/olahraga yang dihasilkan dari penelitian dan pengabdian kepada masyarakat pada jurnal nasional terakreditasi dan/atau jurnal internasional
Nc = Jumlah keterlibatan dosen dalam penulisan karya ilmiah/seni/olahraga yang dihasilkan dari penelitian dan pengabdian kepada masyarakat pada jurnal lokal dan/atau nasional tidak terakreditasi
Nilai Kasar = (3 Na + 2 Nb + Nc)/jumlah dosen tetap yang memenuhi persyaratan
Jika NK &gt;= 10 skore = 4, jika NK &lt; 10 maka skore = 1 + 0,3xNK</t>
  </si>
  <si>
    <t>UPPS telah melaksanakan SPMI yang memenuhi 5 aspek.</t>
  </si>
  <si>
    <t>UPPS telah melaksanakan SPMI yang memenuhi aspek nomor 1 sampai dengan 4.</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</si>
  <si>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</si>
  <si>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</si>
  <si>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</si>
  <si>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</si>
  <si>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</si>
  <si>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</si>
  <si>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Setiap mata kuliah berpraktikum/berpraktek  telah disediakan ruang akademik khusus tersendiri dengan luasan yang melebihi kapasitas (&gt; 1.5 m2 per mahasiswa, 25 orang mahasiswa per ruang) dan berstatus milik sendiri</t>
  </si>
  <si>
    <r>
      <t xml:space="preserve">Peralatan tersedia dalam jumlah yang mencukupi untuk pembelajaran, </t>
    </r>
    <r>
      <rPr>
        <b/>
        <sz val="12"/>
        <rFont val="Arial Narrow"/>
        <family val="2"/>
      </rPr>
      <t>tetapi</t>
    </r>
    <r>
      <rPr>
        <sz val="12"/>
        <rFont val="Arial Narrow"/>
        <family val="2"/>
      </rPr>
      <t xml:space="preserve"> tidak sesuai dengan mata kuliah berpraktikum</t>
    </r>
  </si>
  <si>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</si>
  <si>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</si>
  <si>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</si>
  <si>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Rumusan capaian pembelajaran sesuai dengan (1) profil lulusan, (2) deskripsi kompetensinya sesuai SN-Dikti yang mencakup 4 (empat) domain capaian pembelajaran dan sesuai level 8 (delapan) KKNI, (3) relevan dengan keunikan atau keunggulan prodi, dan (4) ada rujukan untuk semua aspek capaian pembelajaran</t>
  </si>
  <si>
    <t>Rumusan capaian pembelajaran: (a) sesuai dengan profil lulusan, (b)deskripsi kompetensinya sesuai SN-Dikti yang mencakup 4 (empat) domain capaian pembelajaran dan sesuai level 8 (delapan) KKNI, (3) relevan dengan keunikan atau keunggulan prodi, dan (4) mencantumkan paling sedikit SN Dikti sebagai rujukan</t>
  </si>
  <si>
    <t>Rumusan capaian pembelajaran: (a) sesuai dengan profil lulusan, (b) deskripsi kompetensinya sesuai SN-Dikti yang mencakup 4 (empat) domain capaian pembelajaran dan sesuai level 8 (delapan) KKNI, dan (3) relevan dg keunggulan atau keunikan prodi</t>
  </si>
  <si>
    <t>Rumusan capaian pembelajaran: (a) sesuai dengan profil lulusan, (b) deskripsi kompetensinya sesuai level 8 (delapan) KKNI, namun tidak menjabarkan capaian pembelajaran sesuai SN-Dikti, dan (c) tidak atau kurang relevan dengan keunikan atau keunggulan prodi</t>
  </si>
  <si>
    <t>Rumusan capaian pembelajaran tidak sesuai dengan SN Dikti atau level 8 (delapan)KKNI</t>
  </si>
  <si>
    <t xml:space="preserve">Tidak mencantumkan/mendeskripsikan capaian Pembelajaran atau rumusan capaian pembelajaran tidak sesuai dengan SN Dikti atau level 8 (delapan) KKNI    </t>
  </si>
  <si>
    <t>Susunan mata kuliah memenuhi tiga aspek</t>
  </si>
  <si>
    <t xml:space="preserve">Susunan mata kuliah memenuhi aspek 1 dan aspek 2  </t>
  </si>
  <si>
    <t>Susunan mata kuliah memenuhi aspek 1 atau 2 dan aspek 3</t>
  </si>
  <si>
    <t xml:space="preserve">Susunan mata kuliah memenuhi salah satu aspek </t>
  </si>
  <si>
    <t>Memiliki ruang belajar mandiri lebih dari  4m2/mahasiswa, milik sendiri, dilengkapi perabot kantor dan internet</t>
  </si>
  <si>
    <t xml:space="preserve">Persyaratan administratif, selain aspek legalitas badan penyelenggara, yang diperiksa keberadaannya adalah (1) Rekomendasi LLDikti,  (2) Surat Persetujuan Tertulis Badan Penyelenggara, (3) Surat Rekomendasi Tertulis Senat PT, dan (4) Pakta Integritas. </t>
  </si>
  <si>
    <t>Nilai SPMI tidak boleh kurang dari 2</t>
  </si>
  <si>
    <t>Program studi dinyatakan terakreditasi aspek administratif terpenuhi semya, skor total &gt;= 200, dan SPMI memiliki skor &gt;= 2</t>
  </si>
  <si>
    <r>
      <t xml:space="preserve">Perwujudan </t>
    </r>
    <r>
      <rPr>
        <i/>
        <sz val="12"/>
        <rFont val="Arial Narrow"/>
        <family val="2"/>
      </rPr>
      <t>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</si>
  <si>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Kesesuaian susunan mata kuliah yang mencakup aspek : (1) kesesuaian mata kuliah dengan capaian pembelajaran, (2) urutan mata kuliah, dan (3) beban sks per semester wajar</t>
  </si>
  <si>
    <t>Pengusul menguraikan profil lulusan program studi yang berupa profesi atau jenis pekerjaan atau bentuk kerja lainnya dilengkapi dengan (1) uraian ringkas seluruh profil, yang sesuai dengan Program Magister dan (2) keterkaitan profil dengan keunikan atau keunggulan prodi</t>
  </si>
  <si>
    <t>Pengusul menguraikan profil lulusan program studi yang berupa profesi atau jenis pekerjaan atau bentuk kerja lainnya dilengkapi dengan (1) uraian ringkas pada sebagian profil yang sesuai dengan Program Magister dan (2) keterkaitan profil dengan keunikan atau keunggulan program studi.</t>
  </si>
  <si>
    <r>
      <t>Keterlaksanaan Sistem Penjaminan Mutu Internal berdasarkan keberadaan 5 (lima) aspek: 1) dokumen legal pembentukan unsur pelaksana penjaminan mutu; 2) ketersediaan dokumen mutu: kebijakan SPMI, manual SPMI, standar SPMI, dan formulir SPMI; 3) terlaksananya siklus penjaminan mutu (siklus PPEPP); 4) bukti sahih efektivitas pelaksanaan penjaminan mutu (</t>
    </r>
    <r>
      <rPr>
        <b/>
        <sz val="12"/>
        <rFont val="Arial Narrow"/>
        <family val="2"/>
      </rPr>
      <t>jika ada</t>
    </r>
    <r>
      <rPr>
        <sz val="12"/>
        <rFont val="Arial Narrow"/>
        <family val="2"/>
      </rPr>
      <t xml:space="preserve">); 5) memiliki </t>
    </r>
    <r>
      <rPr>
        <i/>
        <sz val="12"/>
        <rFont val="Arial Narrow"/>
        <family val="2"/>
      </rPr>
      <t>external benchmarking</t>
    </r>
    <r>
      <rPr>
        <sz val="12"/>
        <rFont val="Arial Narrow"/>
        <family val="2"/>
      </rPr>
      <t xml:space="preserve"> dalam peningkatan mutu (</t>
    </r>
    <r>
      <rPr>
        <b/>
        <sz val="12"/>
        <rFont val="Arial Narrow"/>
        <family val="2"/>
      </rPr>
      <t>jika ada</t>
    </r>
    <r>
      <rPr>
        <sz val="12"/>
        <rFont val="Arial Narrow"/>
        <family val="2"/>
      </rPr>
      <t>).</t>
    </r>
  </si>
  <si>
    <t>Setiap mata kuliah berpraktikum/berpraktek  telah disediakan ruang akademik khusus tersendiri dengan luasan yang melebihi kapasitas  (&gt; 1.5 m2 per mahasiswa, 25 orang mahasiswa per ruang) dan berstatus SW (sewa/ kontrak/kerja sama)</t>
  </si>
  <si>
    <t>Lampiran Peraturan Badan Akreditasi Nasional Perguruan Tinggi Nomor 6 Tahun 2020 tentang Instrumen Pemenuhan Syarat Minimum Akreditasi Program Studi pada Program Sarjana dan Magister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</si>
</sst>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Narrow"/>
      <family val="2"/>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b/>
      <sz val="14"/>
      <color theme="1"/>
      <name val="Arial Narrow"/>
      <family val="2"/>
    </font>
    <font>
      <sz val="11"/>
      <color theme="1"/>
      <name val="Arial Narrow"/>
      <family val="2"/>
    </font>
    <font>
      <sz val="12"/>
      <color theme="1"/>
      <name val="Arial Narrow"/>
      <family val="2"/>
    </font>
    <font>
      <b/>
      <sz val="11"/>
      <color theme="1"/>
      <name val="Arial Narrow"/>
      <family val="2"/>
    </font>
    <font>
      <sz val="14"/>
      <color theme="1"/>
      <name val="Arial Narrow"/>
      <family val="2"/>
    </font>
    <font>
      <b/>
      <sz val="12"/>
      <color theme="1"/>
      <name val="Arial Narrow"/>
      <family val="2"/>
    </font>
    <font>
      <sz val="11"/>
      <name val="Calibri Light"/>
      <family val="2"/>
      <scheme val="major"/>
    </font>
  </fonts>
  <fills count="3">
    <fill>
      <patternFill patternType="none"/>
    </fill>
    <fill>
      <patternFill patternType="gray125"/>
    </fill>
    <fill>
      <patternFill patternType="solid">
        <fgColor rgb="FF00FF00"/>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3">
    <xf numFmtId="0" fontId="0" fillId="0" borderId="0" xfId="0"/>
    <xf numFmtId="0" fontId="1" fillId="0" borderId="0" xfId="0" applyFont="1" applyAlignment="1" applyProtection="1">
      <alignment vertical="top"/>
      <protection locked="0"/>
    </xf>
    <xf numFmtId="0" fontId="4"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6"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vertical="top" wrapText="1"/>
    </xf>
    <xf numFmtId="0" fontId="3"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43" xfId="0" applyFont="1" applyBorder="1" applyAlignment="1" applyProtection="1">
      <alignment horizontal="left" vertical="top" wrapText="1"/>
      <protection locked="0"/>
    </xf>
    <xf numFmtId="0" fontId="10" fillId="0" borderId="0" xfId="0" applyFont="1" applyAlignment="1">
      <alignment vertical="center" wrapText="1"/>
    </xf>
    <xf numFmtId="0" fontId="11" fillId="0" borderId="0" xfId="0" applyFont="1" applyAlignment="1">
      <alignment vertical="center" wrapText="1"/>
    </xf>
    <xf numFmtId="0" fontId="12" fillId="0" borderId="6" xfId="0" applyFont="1" applyBorder="1" applyAlignment="1">
      <alignment horizontal="center" vertical="center" wrapText="1"/>
    </xf>
    <xf numFmtId="0" fontId="11" fillId="0" borderId="9" xfId="0" applyFont="1" applyBorder="1" applyAlignment="1">
      <alignment vertical="center" wrapText="1"/>
    </xf>
    <xf numFmtId="0" fontId="3" fillId="0" borderId="25" xfId="0" applyFont="1" applyBorder="1" applyAlignment="1">
      <alignment horizontal="left" vertical="center" wrapText="1"/>
    </xf>
    <xf numFmtId="0" fontId="13" fillId="2" borderId="8" xfId="0" applyFont="1" applyFill="1" applyBorder="1" applyAlignment="1">
      <alignment horizontal="center" vertical="center" wrapText="1"/>
    </xf>
    <xf numFmtId="2" fontId="10" fillId="0" borderId="19" xfId="0" applyNumberFormat="1" applyFont="1" applyBorder="1" applyAlignment="1">
      <alignment horizontal="center" vertical="center" wrapText="1"/>
    </xf>
    <xf numFmtId="0" fontId="10" fillId="0" borderId="8" xfId="0" applyFont="1" applyBorder="1" applyAlignment="1">
      <alignment vertical="center" wrapText="1"/>
    </xf>
    <xf numFmtId="0" fontId="10" fillId="0" borderId="19" xfId="0" applyFont="1" applyBorder="1" applyAlignment="1">
      <alignment vertical="center" wrapText="1"/>
    </xf>
    <xf numFmtId="2" fontId="12" fillId="0" borderId="37" xfId="0" applyNumberFormat="1" applyFont="1" applyBorder="1" applyAlignment="1">
      <alignment horizontal="center" vertical="center" wrapText="1"/>
    </xf>
    <xf numFmtId="0" fontId="11" fillId="0" borderId="1" xfId="0" applyFont="1" applyBorder="1" applyAlignment="1">
      <alignment vertical="center" wrapText="1"/>
    </xf>
    <xf numFmtId="0" fontId="3" fillId="0" borderId="6" xfId="0" applyFont="1" applyBorder="1" applyAlignment="1">
      <alignment horizontal="left" vertical="center" wrapText="1"/>
    </xf>
    <xf numFmtId="0" fontId="13" fillId="2" borderId="11" xfId="0" applyFont="1" applyFill="1" applyBorder="1" applyAlignment="1">
      <alignment horizontal="center" vertical="center" wrapText="1"/>
    </xf>
    <xf numFmtId="2" fontId="10" fillId="0" borderId="24" xfId="0" applyNumberFormat="1" applyFont="1" applyBorder="1" applyAlignment="1">
      <alignment horizontal="center" vertical="center" wrapText="1"/>
    </xf>
    <xf numFmtId="0" fontId="10" fillId="0" borderId="11" xfId="0" applyFont="1" applyBorder="1" applyAlignment="1">
      <alignment vertical="center" wrapText="1"/>
    </xf>
    <xf numFmtId="0" fontId="10" fillId="0" borderId="24" xfId="0" applyFont="1" applyBorder="1" applyAlignment="1">
      <alignment vertical="center" wrapText="1"/>
    </xf>
    <xf numFmtId="2" fontId="12" fillId="0" borderId="30" xfId="0" applyNumberFormat="1" applyFont="1" applyBorder="1" applyAlignment="1">
      <alignment horizontal="center" vertical="center" wrapText="1"/>
    </xf>
    <xf numFmtId="0" fontId="14" fillId="2" borderId="8" xfId="0" applyFont="1" applyFill="1" applyBorder="1" applyAlignment="1">
      <alignment horizontal="center" vertical="center" wrapText="1"/>
    </xf>
    <xf numFmtId="0" fontId="11" fillId="0" borderId="14" xfId="0" applyFont="1" applyBorder="1" applyAlignment="1">
      <alignment vertical="center" wrapText="1"/>
    </xf>
    <xf numFmtId="0" fontId="3" fillId="0" borderId="26" xfId="0" applyFont="1" applyBorder="1" applyAlignment="1">
      <alignment horizontal="left" vertical="center" wrapText="1"/>
    </xf>
    <xf numFmtId="0" fontId="14" fillId="2" borderId="13" xfId="0" applyFont="1" applyFill="1" applyBorder="1" applyAlignment="1">
      <alignment horizontal="center" vertical="center" wrapText="1"/>
    </xf>
    <xf numFmtId="2" fontId="10" fillId="0" borderId="20" xfId="0" applyNumberFormat="1" applyFont="1" applyBorder="1" applyAlignment="1">
      <alignment horizontal="center" vertical="center" wrapText="1"/>
    </xf>
    <xf numFmtId="0" fontId="10" fillId="0" borderId="13" xfId="0" applyFont="1" applyBorder="1" applyAlignment="1">
      <alignment vertical="center" wrapText="1"/>
    </xf>
    <xf numFmtId="0" fontId="10" fillId="0" borderId="20" xfId="0" applyFont="1" applyBorder="1" applyAlignment="1">
      <alignment vertical="center" wrapText="1"/>
    </xf>
    <xf numFmtId="2" fontId="12" fillId="0" borderId="31" xfId="0" applyNumberFormat="1" applyFont="1" applyBorder="1" applyAlignment="1">
      <alignment horizontal="center" vertical="center" wrapText="1"/>
    </xf>
    <xf numFmtId="0" fontId="11" fillId="0" borderId="33" xfId="0" applyFont="1" applyBorder="1" applyAlignment="1">
      <alignment vertical="center" wrapText="1"/>
    </xf>
    <xf numFmtId="0" fontId="12" fillId="2" borderId="34" xfId="0" applyFont="1" applyFill="1" applyBorder="1" applyAlignment="1">
      <alignment horizontal="center" vertical="center" wrapText="1"/>
    </xf>
    <xf numFmtId="2" fontId="10" fillId="0" borderId="35" xfId="0" applyNumberFormat="1" applyFont="1" applyBorder="1" applyAlignment="1">
      <alignment vertical="center" wrapText="1"/>
    </xf>
    <xf numFmtId="2" fontId="12" fillId="0" borderId="36" xfId="0" applyNumberFormat="1" applyFont="1" applyBorder="1" applyAlignment="1">
      <alignment horizontal="center" vertical="center" wrapText="1"/>
    </xf>
    <xf numFmtId="0" fontId="11" fillId="0" borderId="26" xfId="0" applyFont="1" applyBorder="1" applyAlignment="1">
      <alignment vertical="center" wrapText="1"/>
    </xf>
    <xf numFmtId="0" fontId="12" fillId="2" borderId="11" xfId="0" applyFont="1" applyFill="1" applyBorder="1" applyAlignment="1">
      <alignment horizontal="center" vertical="center" wrapText="1"/>
    </xf>
    <xf numFmtId="2" fontId="10" fillId="0" borderId="24" xfId="0" applyNumberFormat="1" applyFont="1" applyBorder="1" applyAlignment="1">
      <alignment vertical="center" wrapText="1"/>
    </xf>
    <xf numFmtId="0" fontId="11" fillId="0" borderId="7" xfId="0" applyFont="1" applyBorder="1" applyAlignment="1">
      <alignment vertical="center" wrapText="1"/>
    </xf>
    <xf numFmtId="0" fontId="11" fillId="0" borderId="5" xfId="0" applyFont="1" applyBorder="1" applyAlignment="1">
      <alignment vertical="center" wrapText="1"/>
    </xf>
    <xf numFmtId="0" fontId="14" fillId="2"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1" fillId="0" borderId="25" xfId="0" applyFont="1" applyBorder="1" applyAlignment="1">
      <alignment vertical="center" wrapText="1"/>
    </xf>
    <xf numFmtId="0" fontId="11" fillId="0" borderId="6" xfId="0" applyFont="1" applyBorder="1" applyAlignment="1">
      <alignment vertical="center" wrapText="1"/>
    </xf>
    <xf numFmtId="0" fontId="11" fillId="0" borderId="23" xfId="0" applyFont="1" applyBorder="1" applyAlignment="1">
      <alignment vertical="center" wrapText="1"/>
    </xf>
    <xf numFmtId="0" fontId="11" fillId="0" borderId="15"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0" fillId="0" borderId="0" xfId="0" applyFont="1" applyAlignment="1">
      <alignment horizontal="center" vertical="center" wrapText="1"/>
    </xf>
    <xf numFmtId="0" fontId="5" fillId="0" borderId="0" xfId="0" applyFont="1" applyAlignment="1">
      <alignment vertical="center"/>
    </xf>
    <xf numFmtId="0" fontId="3"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pplyProtection="1">
      <alignment vertical="top" wrapText="1"/>
      <protection locked="0"/>
    </xf>
    <xf numFmtId="0" fontId="4" fillId="0" borderId="0" xfId="0" applyFont="1" applyFill="1" applyAlignment="1">
      <alignment vertical="top" wrapText="1"/>
    </xf>
    <xf numFmtId="0" fontId="15" fillId="0" borderId="0" xfId="0" applyFont="1" applyAlignment="1">
      <alignment horizontal="left" vertical="center"/>
    </xf>
    <xf numFmtId="0" fontId="2" fillId="0" borderId="1" xfId="0" applyFont="1" applyBorder="1" applyAlignment="1">
      <alignment horizontal="left" vertical="center" wrapText="1"/>
    </xf>
    <xf numFmtId="0" fontId="5" fillId="0" borderId="6" xfId="0" applyFont="1" applyBorder="1" applyAlignment="1">
      <alignment horizontal="center" vertical="top" wrapText="1"/>
    </xf>
    <xf numFmtId="0" fontId="5" fillId="0" borderId="41" xfId="0" applyFont="1" applyBorder="1" applyAlignment="1">
      <alignment horizontal="center" vertical="top" wrapText="1"/>
    </xf>
    <xf numFmtId="0" fontId="5" fillId="0" borderId="1" xfId="0" applyFont="1" applyBorder="1" applyAlignment="1">
      <alignment horizontal="left" vertical="center" wrapText="1"/>
    </xf>
    <xf numFmtId="0" fontId="5" fillId="0" borderId="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 xfId="0" applyFont="1" applyBorder="1" applyAlignment="1">
      <alignment horizontal="left" vertical="top" wrapText="1"/>
    </xf>
    <xf numFmtId="0" fontId="5" fillId="0" borderId="42" xfId="0" applyFont="1" applyBorder="1" applyAlignment="1">
      <alignment horizontal="left" vertical="top" wrapText="1"/>
    </xf>
    <xf numFmtId="0" fontId="5" fillId="0" borderId="4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0" fillId="0" borderId="35" xfId="0" applyNumberFormat="1" applyFont="1" applyFill="1" applyBorder="1" applyAlignment="1">
      <alignment horizontal="center" vertical="center" wrapText="1"/>
    </xf>
    <xf numFmtId="2" fontId="10" fillId="0" borderId="24" xfId="0" applyNumberFormat="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17" xfId="0" applyFont="1" applyFill="1" applyBorder="1" applyAlignment="1">
      <alignment horizontal="center" vertical="center" wrapText="1"/>
    </xf>
    <xf numFmtId="2" fontId="10" fillId="0" borderId="39"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 xfId="0" applyFont="1" applyFill="1" applyBorder="1" applyAlignment="1">
      <alignment horizontal="center" vertical="center" wrapText="1"/>
    </xf>
    <xf numFmtId="2" fontId="10" fillId="0" borderId="27" xfId="0" applyNumberFormat="1" applyFont="1" applyBorder="1" applyAlignment="1">
      <alignment horizontal="center" vertical="center" wrapText="1"/>
    </xf>
    <xf numFmtId="2" fontId="10" fillId="0" borderId="29" xfId="0" applyNumberFormat="1" applyFont="1" applyBorder="1" applyAlignment="1">
      <alignment horizontal="center" vertical="center" wrapText="1"/>
    </xf>
    <xf numFmtId="2" fontId="10" fillId="0" borderId="28"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38" xfId="0" applyFont="1" applyBorder="1" applyAlignment="1">
      <alignment horizontal="left" vertical="center" wrapText="1"/>
    </xf>
    <xf numFmtId="0" fontId="9" fillId="0" borderId="18"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1" fillId="0" borderId="34" xfId="0" applyFont="1" applyBorder="1" applyAlignment="1">
      <alignment horizontal="left" vertical="center" wrapText="1"/>
    </xf>
    <xf numFmtId="0" fontId="11" fillId="0" borderId="13"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2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zoomScale="80" zoomScaleNormal="80" workbookViewId="0"/>
  </sheetViews>
  <sheetFormatPr defaultColWidth="8.88671875" defaultRowHeight="18" x14ac:dyDescent="0.3"/>
  <cols>
    <col min="1" max="1" width="9.44140625" style="13" customWidth="1"/>
    <col min="2" max="2" width="18.44140625" style="14" customWidth="1"/>
    <col min="3" max="3" width="33.33203125" style="5" customWidth="1"/>
    <col min="4" max="4" width="23.109375" style="5" customWidth="1"/>
    <col min="5" max="5" width="13.6640625" style="2" customWidth="1"/>
    <col min="6" max="6" width="45.6640625" style="68" customWidth="1"/>
    <col min="7" max="11" width="27.109375" style="15" customWidth="1"/>
    <col min="12" max="16384" width="8.88671875" style="2"/>
  </cols>
  <sheetData>
    <row r="1" spans="1:12" x14ac:dyDescent="0.3">
      <c r="A1" s="69" t="s">
        <v>140</v>
      </c>
    </row>
    <row r="3" spans="1:12" ht="29.1" customHeight="1" x14ac:dyDescent="0.3">
      <c r="A3" s="81" t="s">
        <v>20</v>
      </c>
      <c r="B3" s="81" t="s">
        <v>2</v>
      </c>
      <c r="C3" s="82" t="s">
        <v>0</v>
      </c>
      <c r="D3" s="82" t="s">
        <v>26</v>
      </c>
      <c r="E3" s="82" t="s">
        <v>19</v>
      </c>
      <c r="F3" s="82"/>
      <c r="G3" s="80" t="s">
        <v>28</v>
      </c>
      <c r="H3" s="80"/>
      <c r="I3" s="80"/>
      <c r="J3" s="80"/>
      <c r="K3" s="80"/>
    </row>
    <row r="4" spans="1:12" s="5" customFormat="1" ht="15.6" x14ac:dyDescent="0.3">
      <c r="A4" s="81"/>
      <c r="B4" s="81"/>
      <c r="C4" s="82"/>
      <c r="D4" s="82"/>
      <c r="E4" s="3" t="s">
        <v>27</v>
      </c>
      <c r="F4" s="65" t="s">
        <v>1</v>
      </c>
      <c r="G4" s="4">
        <v>4</v>
      </c>
      <c r="H4" s="4">
        <v>3</v>
      </c>
      <c r="I4" s="4">
        <v>2</v>
      </c>
      <c r="J4" s="4">
        <v>1</v>
      </c>
      <c r="K4" s="4">
        <v>0</v>
      </c>
    </row>
    <row r="5" spans="1:12" ht="148.5" customHeight="1" x14ac:dyDescent="0.3">
      <c r="A5" s="6">
        <v>1</v>
      </c>
      <c r="B5" s="70" t="s">
        <v>9</v>
      </c>
      <c r="C5" s="7" t="s">
        <v>4</v>
      </c>
      <c r="D5" s="16"/>
      <c r="E5" s="6" t="s">
        <v>21</v>
      </c>
      <c r="F5" s="66" t="s">
        <v>96</v>
      </c>
      <c r="G5" s="9" t="s">
        <v>112</v>
      </c>
      <c r="H5" s="9" t="s">
        <v>35</v>
      </c>
      <c r="I5" s="9" t="s">
        <v>36</v>
      </c>
      <c r="J5" s="9" t="s">
        <v>88</v>
      </c>
      <c r="K5" s="9" t="s">
        <v>95</v>
      </c>
    </row>
    <row r="6" spans="1:12" ht="185.25" customHeight="1" x14ac:dyDescent="0.3">
      <c r="A6" s="6">
        <v>2</v>
      </c>
      <c r="B6" s="70"/>
      <c r="C6" s="7" t="s">
        <v>3</v>
      </c>
      <c r="D6" s="16"/>
      <c r="E6" s="6" t="s">
        <v>21</v>
      </c>
      <c r="F6" s="66" t="s">
        <v>89</v>
      </c>
      <c r="G6" s="10" t="s">
        <v>136</v>
      </c>
      <c r="H6" s="10" t="s">
        <v>137</v>
      </c>
      <c r="I6" s="10" t="s">
        <v>37</v>
      </c>
      <c r="J6" s="10" t="s">
        <v>97</v>
      </c>
      <c r="K6" s="10" t="s">
        <v>98</v>
      </c>
    </row>
    <row r="7" spans="1:12" ht="201" customHeight="1" x14ac:dyDescent="0.3">
      <c r="A7" s="6">
        <v>3</v>
      </c>
      <c r="B7" s="70"/>
      <c r="C7" s="7" t="s">
        <v>5</v>
      </c>
      <c r="D7" s="16"/>
      <c r="E7" s="6" t="s">
        <v>21</v>
      </c>
      <c r="F7" s="67" t="s">
        <v>120</v>
      </c>
      <c r="G7" s="10" t="s">
        <v>121</v>
      </c>
      <c r="H7" s="10" t="s">
        <v>122</v>
      </c>
      <c r="I7" s="10" t="s">
        <v>123</v>
      </c>
      <c r="J7" s="10" t="s">
        <v>124</v>
      </c>
      <c r="K7" s="10" t="s">
        <v>125</v>
      </c>
    </row>
    <row r="8" spans="1:12" ht="74.25" customHeight="1" x14ac:dyDescent="0.3">
      <c r="A8" s="6">
        <v>4</v>
      </c>
      <c r="B8" s="70"/>
      <c r="C8" s="7" t="s">
        <v>45</v>
      </c>
      <c r="D8" s="16"/>
      <c r="E8" s="6" t="s">
        <v>21</v>
      </c>
      <c r="F8" s="66" t="s">
        <v>135</v>
      </c>
      <c r="G8" s="10" t="s">
        <v>126</v>
      </c>
      <c r="H8" s="10" t="s">
        <v>127</v>
      </c>
      <c r="I8" s="10" t="s">
        <v>128</v>
      </c>
      <c r="J8" s="10" t="s">
        <v>129</v>
      </c>
      <c r="K8" s="10" t="s">
        <v>38</v>
      </c>
    </row>
    <row r="9" spans="1:12" ht="327.75" customHeight="1" x14ac:dyDescent="0.3">
      <c r="A9" s="6">
        <v>5</v>
      </c>
      <c r="B9" s="70"/>
      <c r="C9" s="7" t="s">
        <v>7</v>
      </c>
      <c r="D9" s="16"/>
      <c r="E9" s="6" t="s">
        <v>21</v>
      </c>
      <c r="F9" s="66" t="s">
        <v>78</v>
      </c>
      <c r="G9" s="8" t="s">
        <v>79</v>
      </c>
      <c r="H9" s="8" t="s">
        <v>80</v>
      </c>
      <c r="I9" s="9" t="s">
        <v>81</v>
      </c>
      <c r="J9" s="9" t="s">
        <v>100</v>
      </c>
      <c r="K9" s="9" t="s">
        <v>46</v>
      </c>
    </row>
    <row r="10" spans="1:12" ht="350.1" customHeight="1" x14ac:dyDescent="0.3">
      <c r="A10" s="6">
        <v>7</v>
      </c>
      <c r="B10" s="70" t="s">
        <v>10</v>
      </c>
      <c r="C10" s="7" t="s">
        <v>8</v>
      </c>
      <c r="D10" s="16"/>
      <c r="E10" s="6" t="s">
        <v>21</v>
      </c>
      <c r="F10" s="66" t="s">
        <v>90</v>
      </c>
      <c r="G10" s="8" t="s">
        <v>101</v>
      </c>
      <c r="H10" s="8" t="s">
        <v>102</v>
      </c>
      <c r="I10" s="8" t="s">
        <v>103</v>
      </c>
      <c r="J10" s="71" t="s">
        <v>47</v>
      </c>
      <c r="K10" s="72"/>
    </row>
    <row r="11" spans="1:12" ht="163.5" customHeight="1" x14ac:dyDescent="0.3">
      <c r="A11" s="6">
        <v>8</v>
      </c>
      <c r="B11" s="70"/>
      <c r="C11" s="7" t="s">
        <v>22</v>
      </c>
      <c r="D11" s="16"/>
      <c r="E11" s="17" t="s">
        <v>21</v>
      </c>
      <c r="F11" s="66" t="s">
        <v>85</v>
      </c>
      <c r="G11" s="77" t="s">
        <v>106</v>
      </c>
      <c r="H11" s="78"/>
      <c r="I11" s="78"/>
      <c r="J11" s="78"/>
      <c r="K11" s="79"/>
    </row>
    <row r="12" spans="1:12" ht="182.25" customHeight="1" x14ac:dyDescent="0.3">
      <c r="A12" s="6">
        <v>9</v>
      </c>
      <c r="B12" s="70" t="s">
        <v>11</v>
      </c>
      <c r="C12" s="73" t="s">
        <v>12</v>
      </c>
      <c r="D12" s="7" t="s">
        <v>14</v>
      </c>
      <c r="E12" s="6" t="s">
        <v>21</v>
      </c>
      <c r="F12" s="66" t="s">
        <v>82</v>
      </c>
      <c r="G12" s="9" t="s">
        <v>94</v>
      </c>
      <c r="H12" s="9" t="s">
        <v>93</v>
      </c>
      <c r="I12" s="9" t="s">
        <v>92</v>
      </c>
      <c r="J12" s="9" t="s">
        <v>91</v>
      </c>
      <c r="K12" s="9" t="s">
        <v>113</v>
      </c>
      <c r="L12" s="1"/>
    </row>
    <row r="13" spans="1:12" ht="99" customHeight="1" x14ac:dyDescent="0.3">
      <c r="A13" s="6">
        <v>10</v>
      </c>
      <c r="B13" s="70"/>
      <c r="C13" s="73"/>
      <c r="D13" s="7" t="s">
        <v>13</v>
      </c>
      <c r="E13" s="6" t="s">
        <v>21</v>
      </c>
      <c r="F13" s="66" t="s">
        <v>134</v>
      </c>
      <c r="G13" s="11" t="s">
        <v>39</v>
      </c>
      <c r="H13" s="11" t="s">
        <v>40</v>
      </c>
      <c r="I13" s="11" t="s">
        <v>41</v>
      </c>
      <c r="J13" s="11" t="s">
        <v>42</v>
      </c>
      <c r="K13" s="11" t="s">
        <v>114</v>
      </c>
    </row>
    <row r="14" spans="1:12" ht="147.75" customHeight="1" x14ac:dyDescent="0.3">
      <c r="A14" s="6">
        <v>11</v>
      </c>
      <c r="B14" s="70"/>
      <c r="C14" s="7" t="s">
        <v>15</v>
      </c>
      <c r="D14" s="7"/>
      <c r="E14" s="6" t="s">
        <v>21</v>
      </c>
      <c r="F14" s="66" t="s">
        <v>138</v>
      </c>
      <c r="G14" s="8" t="s">
        <v>107</v>
      </c>
      <c r="H14" s="8" t="s">
        <v>108</v>
      </c>
      <c r="I14" s="8" t="s">
        <v>109</v>
      </c>
      <c r="J14" s="8" t="s">
        <v>110</v>
      </c>
      <c r="K14" s="8" t="s">
        <v>111</v>
      </c>
    </row>
    <row r="15" spans="1:12" ht="63.6" customHeight="1" x14ac:dyDescent="0.3">
      <c r="A15" s="6">
        <v>12</v>
      </c>
      <c r="B15" s="70"/>
      <c r="C15" s="73" t="s">
        <v>16</v>
      </c>
      <c r="D15" s="7" t="s">
        <v>17</v>
      </c>
      <c r="E15" s="6" t="s">
        <v>21</v>
      </c>
      <c r="F15" s="66" t="s">
        <v>99</v>
      </c>
      <c r="G15" s="74" t="s">
        <v>49</v>
      </c>
      <c r="H15" s="75"/>
      <c r="I15" s="75"/>
      <c r="J15" s="75"/>
      <c r="K15" s="76"/>
    </row>
    <row r="16" spans="1:12" ht="50.4" customHeight="1" x14ac:dyDescent="0.3">
      <c r="A16" s="6"/>
      <c r="B16" s="70"/>
      <c r="C16" s="73"/>
      <c r="D16" s="7"/>
      <c r="E16" s="6"/>
      <c r="F16" s="66" t="s">
        <v>50</v>
      </c>
      <c r="G16" s="8" t="s">
        <v>51</v>
      </c>
      <c r="H16" s="8" t="s">
        <v>52</v>
      </c>
      <c r="I16" s="8" t="s">
        <v>53</v>
      </c>
      <c r="J16" s="8" t="s">
        <v>54</v>
      </c>
      <c r="K16" s="8" t="s">
        <v>44</v>
      </c>
    </row>
    <row r="17" spans="1:11" ht="49.5" customHeight="1" x14ac:dyDescent="0.3">
      <c r="A17" s="6"/>
      <c r="B17" s="70"/>
      <c r="C17" s="73"/>
      <c r="D17" s="7"/>
      <c r="E17" s="6"/>
      <c r="F17" s="66" t="s">
        <v>55</v>
      </c>
      <c r="G17" s="8" t="s">
        <v>56</v>
      </c>
      <c r="H17" s="8" t="s">
        <v>57</v>
      </c>
      <c r="I17" s="8" t="s">
        <v>58</v>
      </c>
      <c r="J17" s="8" t="s">
        <v>59</v>
      </c>
      <c r="K17" s="8" t="s">
        <v>44</v>
      </c>
    </row>
    <row r="18" spans="1:11" ht="51.6" customHeight="1" x14ac:dyDescent="0.3">
      <c r="A18" s="6"/>
      <c r="B18" s="70"/>
      <c r="C18" s="73"/>
      <c r="D18" s="7"/>
      <c r="E18" s="6"/>
      <c r="F18" s="66" t="s">
        <v>60</v>
      </c>
      <c r="G18" s="8" t="s">
        <v>61</v>
      </c>
      <c r="H18" s="8" t="s">
        <v>62</v>
      </c>
      <c r="I18" s="8" t="s">
        <v>63</v>
      </c>
      <c r="J18" s="8" t="s">
        <v>64</v>
      </c>
      <c r="K18" s="8" t="s">
        <v>44</v>
      </c>
    </row>
    <row r="19" spans="1:11" ht="66.900000000000006" customHeight="1" x14ac:dyDescent="0.3">
      <c r="A19" s="6"/>
      <c r="B19" s="70"/>
      <c r="C19" s="73"/>
      <c r="D19" s="7"/>
      <c r="E19" s="6"/>
      <c r="F19" s="66" t="s">
        <v>65</v>
      </c>
      <c r="G19" s="8" t="s">
        <v>66</v>
      </c>
      <c r="H19" s="8" t="s">
        <v>67</v>
      </c>
      <c r="I19" s="8" t="s">
        <v>68</v>
      </c>
      <c r="J19" s="8" t="s">
        <v>69</v>
      </c>
      <c r="K19" s="8" t="s">
        <v>44</v>
      </c>
    </row>
    <row r="20" spans="1:11" ht="133.5" customHeight="1" x14ac:dyDescent="0.3">
      <c r="A20" s="6">
        <v>13</v>
      </c>
      <c r="B20" s="70"/>
      <c r="C20" s="73"/>
      <c r="D20" s="7" t="s">
        <v>23</v>
      </c>
      <c r="E20" s="17" t="s">
        <v>21</v>
      </c>
      <c r="F20" s="66" t="s">
        <v>84</v>
      </c>
      <c r="G20" s="18" t="s">
        <v>130</v>
      </c>
      <c r="H20" s="18" t="s">
        <v>104</v>
      </c>
      <c r="I20" s="18" t="s">
        <v>105</v>
      </c>
      <c r="J20" s="18" t="s">
        <v>83</v>
      </c>
      <c r="K20" s="8" t="s">
        <v>44</v>
      </c>
    </row>
    <row r="21" spans="1:11" ht="147.6" customHeight="1" x14ac:dyDescent="0.3">
      <c r="A21" s="6">
        <v>14</v>
      </c>
      <c r="B21" s="70"/>
      <c r="C21" s="73"/>
      <c r="D21" s="7" t="s">
        <v>24</v>
      </c>
      <c r="E21" s="6" t="s">
        <v>21</v>
      </c>
      <c r="F21" s="66" t="s">
        <v>70</v>
      </c>
      <c r="G21" s="12" t="s">
        <v>115</v>
      </c>
      <c r="H21" s="12" t="s">
        <v>139</v>
      </c>
      <c r="I21" s="12" t="s">
        <v>71</v>
      </c>
      <c r="J21" s="12" t="s">
        <v>43</v>
      </c>
      <c r="K21" s="10" t="s">
        <v>44</v>
      </c>
    </row>
    <row r="22" spans="1:11" ht="101.25" customHeight="1" x14ac:dyDescent="0.3">
      <c r="A22" s="6">
        <v>15</v>
      </c>
      <c r="B22" s="70"/>
      <c r="C22" s="73"/>
      <c r="D22" s="7" t="s">
        <v>25</v>
      </c>
      <c r="E22" s="6" t="s">
        <v>21</v>
      </c>
      <c r="F22" s="66" t="s">
        <v>72</v>
      </c>
      <c r="G22" s="12" t="s">
        <v>87</v>
      </c>
      <c r="H22" s="8" t="s">
        <v>48</v>
      </c>
      <c r="I22" s="12" t="s">
        <v>86</v>
      </c>
      <c r="J22" s="12" t="s">
        <v>116</v>
      </c>
      <c r="K22" s="12" t="s">
        <v>73</v>
      </c>
    </row>
    <row r="23" spans="1:11" ht="181.5" customHeight="1" x14ac:dyDescent="0.3">
      <c r="A23" s="6">
        <v>16</v>
      </c>
      <c r="B23" s="70"/>
      <c r="C23" s="7" t="s">
        <v>18</v>
      </c>
      <c r="D23" s="7"/>
      <c r="E23" s="6" t="s">
        <v>21</v>
      </c>
      <c r="F23" s="66" t="s">
        <v>74</v>
      </c>
      <c r="G23" s="8" t="s">
        <v>117</v>
      </c>
      <c r="H23" s="8" t="s">
        <v>118</v>
      </c>
      <c r="I23" s="8" t="s">
        <v>119</v>
      </c>
      <c r="J23" s="8" t="s">
        <v>77</v>
      </c>
      <c r="K23" s="8" t="s">
        <v>75</v>
      </c>
    </row>
    <row r="24" spans="1:11" x14ac:dyDescent="0.3">
      <c r="C24" s="5" t="s">
        <v>76</v>
      </c>
    </row>
    <row r="25" spans="1:11" x14ac:dyDescent="0.3">
      <c r="C25" s="64" t="s">
        <v>131</v>
      </c>
    </row>
    <row r="26" spans="1:11" x14ac:dyDescent="0.3">
      <c r="C26" s="5" t="s">
        <v>132</v>
      </c>
    </row>
    <row r="27" spans="1:11" x14ac:dyDescent="0.3">
      <c r="C27" s="64" t="s">
        <v>133</v>
      </c>
    </row>
  </sheetData>
  <mergeCells count="14">
    <mergeCell ref="G3:K3"/>
    <mergeCell ref="A3:A4"/>
    <mergeCell ref="B3:B4"/>
    <mergeCell ref="C3:C4"/>
    <mergeCell ref="D3:D4"/>
    <mergeCell ref="E3:F3"/>
    <mergeCell ref="B5:B9"/>
    <mergeCell ref="B10:B11"/>
    <mergeCell ref="J10:K10"/>
    <mergeCell ref="B12:B23"/>
    <mergeCell ref="C12:C13"/>
    <mergeCell ref="C15:C22"/>
    <mergeCell ref="G15:K15"/>
    <mergeCell ref="G11:K11"/>
  </mergeCells>
  <conditionalFormatting sqref="B5 E4:F4 B3:D3 E5:E23">
    <cfRule type="cellIs" dxfId="19" priority="12" operator="equal">
      <formula>"Tidak dinilai"</formula>
    </cfRule>
  </conditionalFormatting>
  <conditionalFormatting sqref="D6">
    <cfRule type="cellIs" dxfId="18" priority="10" operator="equal">
      <formula>"Tidak dinilai"</formula>
    </cfRule>
  </conditionalFormatting>
  <conditionalFormatting sqref="D5">
    <cfRule type="cellIs" dxfId="17" priority="11" operator="equal">
      <formula>"Tidak dinilai"</formula>
    </cfRule>
  </conditionalFormatting>
  <conditionalFormatting sqref="D10:D11">
    <cfRule type="cellIs" dxfId="16" priority="5" operator="equal">
      <formula>"Tidak dinilai"</formula>
    </cfRule>
  </conditionalFormatting>
  <conditionalFormatting sqref="D8">
    <cfRule type="cellIs" dxfId="15" priority="8" operator="equal">
      <formula>"Tidak dinilai"</formula>
    </cfRule>
  </conditionalFormatting>
  <conditionalFormatting sqref="D7">
    <cfRule type="cellIs" dxfId="14" priority="9" operator="equal">
      <formula>"Tidak dinilai"</formula>
    </cfRule>
  </conditionalFormatting>
  <conditionalFormatting sqref="D9">
    <cfRule type="cellIs" dxfId="13" priority="7" operator="equal">
      <formula>"Tidak dinilai"</formula>
    </cfRule>
  </conditionalFormatting>
  <conditionalFormatting sqref="A3">
    <cfRule type="cellIs" dxfId="12" priority="4" operator="equal">
      <formula>"Tidak dinilai"</formula>
    </cfRule>
  </conditionalFormatting>
  <conditionalFormatting sqref="G4:K4">
    <cfRule type="cellIs" dxfId="11" priority="3" operator="equal">
      <formula>"Tidak dinilai"</formula>
    </cfRule>
  </conditionalFormatting>
  <dataValidations count="1">
    <dataValidation type="list" allowBlank="1" showInputMessage="1" showErrorMessage="1" sqref="E5:E23">
      <formula1>"Diminta, Tidak Diminta"</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1"/>
  <sheetViews>
    <sheetView topLeftCell="B1" workbookViewId="0">
      <selection activeCell="C10" sqref="C10:C11"/>
    </sheetView>
  </sheetViews>
  <sheetFormatPr defaultColWidth="8.88671875" defaultRowHeight="18" x14ac:dyDescent="0.3"/>
  <cols>
    <col min="1" max="1" width="11" style="59" customWidth="1"/>
    <col min="2" max="2" width="18.44140625" style="60" customWidth="1"/>
    <col min="3" max="3" width="56.6640625" style="20" customWidth="1"/>
    <col min="4" max="4" width="71.88671875" style="20" customWidth="1"/>
    <col min="5" max="6" width="6.6640625" style="19" customWidth="1"/>
    <col min="7" max="8" width="6.6640625" style="63" customWidth="1"/>
    <col min="9" max="10" width="6.6640625" style="19" customWidth="1"/>
    <col min="11" max="11" width="10.6640625" style="19" customWidth="1"/>
    <col min="12" max="16384" width="8.88671875" style="19"/>
  </cols>
  <sheetData>
    <row r="1" spans="1:11" ht="29.1" customHeight="1" x14ac:dyDescent="0.3">
      <c r="A1" s="118" t="s">
        <v>20</v>
      </c>
      <c r="B1" s="119" t="s">
        <v>2</v>
      </c>
      <c r="C1" s="121" t="s">
        <v>0</v>
      </c>
      <c r="D1" s="98" t="s">
        <v>26</v>
      </c>
      <c r="E1" s="104" t="s">
        <v>29</v>
      </c>
      <c r="F1" s="105"/>
      <c r="G1" s="104" t="s">
        <v>30</v>
      </c>
      <c r="H1" s="105"/>
      <c r="I1" s="104" t="s">
        <v>31</v>
      </c>
      <c r="J1" s="105"/>
      <c r="K1" s="102" t="s">
        <v>32</v>
      </c>
    </row>
    <row r="2" spans="1:11" s="20" customFormat="1" ht="15.75" customHeight="1" thickBot="1" x14ac:dyDescent="0.35">
      <c r="A2" s="118"/>
      <c r="B2" s="120"/>
      <c r="C2" s="122"/>
      <c r="D2" s="99"/>
      <c r="E2" s="106"/>
      <c r="F2" s="107"/>
      <c r="G2" s="106"/>
      <c r="H2" s="107"/>
      <c r="I2" s="106"/>
      <c r="J2" s="107"/>
      <c r="K2" s="103"/>
    </row>
    <row r="3" spans="1:11" x14ac:dyDescent="0.3">
      <c r="A3" s="21">
        <v>1</v>
      </c>
      <c r="B3" s="100" t="s">
        <v>9</v>
      </c>
      <c r="C3" s="22" t="s">
        <v>4</v>
      </c>
      <c r="D3" s="23"/>
      <c r="E3" s="92">
        <v>9</v>
      </c>
      <c r="F3" s="95">
        <f>E3/$E$18</f>
        <v>0.5</v>
      </c>
      <c r="G3" s="24">
        <v>4</v>
      </c>
      <c r="H3" s="25">
        <f>G3/(SUM($G$3:$G$7))</f>
        <v>0.14285714285714285</v>
      </c>
      <c r="I3" s="26"/>
      <c r="J3" s="27"/>
      <c r="K3" s="28">
        <f>F3*H3*100</f>
        <v>7.1428571428571423</v>
      </c>
    </row>
    <row r="4" spans="1:11" x14ac:dyDescent="0.3">
      <c r="A4" s="21">
        <f>A3+1</f>
        <v>2</v>
      </c>
      <c r="B4" s="101"/>
      <c r="C4" s="29" t="s">
        <v>3</v>
      </c>
      <c r="D4" s="30"/>
      <c r="E4" s="94"/>
      <c r="F4" s="97"/>
      <c r="G4" s="31">
        <v>4</v>
      </c>
      <c r="H4" s="32">
        <f>G4/(SUM($G$3:$G$7))</f>
        <v>0.14285714285714285</v>
      </c>
      <c r="I4" s="33"/>
      <c r="J4" s="34"/>
      <c r="K4" s="35">
        <f>F3*H4*100</f>
        <v>7.1428571428571423</v>
      </c>
    </row>
    <row r="5" spans="1:11" x14ac:dyDescent="0.3">
      <c r="A5" s="21">
        <f t="shared" ref="A5:A17" si="0">A4+1</f>
        <v>3</v>
      </c>
      <c r="B5" s="101"/>
      <c r="C5" s="29" t="s">
        <v>5</v>
      </c>
      <c r="D5" s="30"/>
      <c r="E5" s="94"/>
      <c r="F5" s="97"/>
      <c r="G5" s="31">
        <v>8</v>
      </c>
      <c r="H5" s="32">
        <f>G5/(SUM($G$3:$G$7))</f>
        <v>0.2857142857142857</v>
      </c>
      <c r="I5" s="33"/>
      <c r="J5" s="34"/>
      <c r="K5" s="35">
        <f>F3*H5*100</f>
        <v>14.285714285714285</v>
      </c>
    </row>
    <row r="6" spans="1:11" x14ac:dyDescent="0.3">
      <c r="A6" s="21">
        <f t="shared" si="0"/>
        <v>4</v>
      </c>
      <c r="B6" s="101"/>
      <c r="C6" s="29" t="s">
        <v>6</v>
      </c>
      <c r="D6" s="30"/>
      <c r="E6" s="94"/>
      <c r="F6" s="97"/>
      <c r="G6" s="31">
        <v>7</v>
      </c>
      <c r="H6" s="32">
        <f>G6/(SUM($G$3:$G$7))</f>
        <v>0.25</v>
      </c>
      <c r="I6" s="33"/>
      <c r="J6" s="34"/>
      <c r="K6" s="35">
        <f>F3*H6*100</f>
        <v>12.5</v>
      </c>
    </row>
    <row r="7" spans="1:11" ht="18.600000000000001" thickBot="1" x14ac:dyDescent="0.35">
      <c r="A7" s="21">
        <f t="shared" si="0"/>
        <v>5</v>
      </c>
      <c r="B7" s="101"/>
      <c r="C7" s="29" t="s">
        <v>7</v>
      </c>
      <c r="D7" s="30"/>
      <c r="E7" s="94"/>
      <c r="F7" s="97"/>
      <c r="G7" s="31">
        <v>5</v>
      </c>
      <c r="H7" s="32">
        <f>G7/(SUM($G$3:$G$7))</f>
        <v>0.17857142857142858</v>
      </c>
      <c r="I7" s="33"/>
      <c r="J7" s="34"/>
      <c r="K7" s="35">
        <f>F3*H7*100</f>
        <v>8.9285714285714288</v>
      </c>
    </row>
    <row r="8" spans="1:11" ht="15.6" x14ac:dyDescent="0.3">
      <c r="A8" s="21">
        <f t="shared" si="0"/>
        <v>6</v>
      </c>
      <c r="B8" s="108" t="s">
        <v>10</v>
      </c>
      <c r="C8" s="22" t="s">
        <v>8</v>
      </c>
      <c r="D8" s="23"/>
      <c r="E8" s="92">
        <v>3</v>
      </c>
      <c r="F8" s="95">
        <f>E8/$E$18</f>
        <v>0.16666666666666666</v>
      </c>
      <c r="G8" s="36">
        <v>6</v>
      </c>
      <c r="H8" s="25">
        <f>G8/SUM($G$8:$G$9)</f>
        <v>0.4</v>
      </c>
      <c r="I8" s="26"/>
      <c r="J8" s="27"/>
      <c r="K8" s="28">
        <f>F8*H8*100</f>
        <v>6.666666666666667</v>
      </c>
    </row>
    <row r="9" spans="1:11" ht="16.2" thickBot="1" x14ac:dyDescent="0.35">
      <c r="A9" s="21">
        <f t="shared" si="0"/>
        <v>7</v>
      </c>
      <c r="B9" s="109"/>
      <c r="C9" s="37" t="s">
        <v>22</v>
      </c>
      <c r="D9" s="38"/>
      <c r="E9" s="93"/>
      <c r="F9" s="96"/>
      <c r="G9" s="39">
        <v>9</v>
      </c>
      <c r="H9" s="40">
        <f>G9/SUM($G$8:$G$9)</f>
        <v>0.6</v>
      </c>
      <c r="I9" s="41"/>
      <c r="J9" s="42"/>
      <c r="K9" s="43">
        <f>F8*H9*100</f>
        <v>10</v>
      </c>
    </row>
    <row r="10" spans="1:11" ht="15.6" x14ac:dyDescent="0.3">
      <c r="A10" s="21">
        <f t="shared" si="0"/>
        <v>8</v>
      </c>
      <c r="B10" s="110" t="s">
        <v>11</v>
      </c>
      <c r="C10" s="114" t="s">
        <v>12</v>
      </c>
      <c r="D10" s="44" t="s">
        <v>14</v>
      </c>
      <c r="E10" s="94">
        <v>6</v>
      </c>
      <c r="F10" s="97">
        <f>E10/$E$18</f>
        <v>0.33333333333333331</v>
      </c>
      <c r="G10" s="83">
        <v>4</v>
      </c>
      <c r="H10" s="85">
        <f>G10/(SUM($G$10:$G$17))</f>
        <v>0.22222222222222221</v>
      </c>
      <c r="I10" s="45">
        <v>5</v>
      </c>
      <c r="J10" s="46">
        <f>I10/SUM(I10:I11)</f>
        <v>0.41666666666666669</v>
      </c>
      <c r="K10" s="47">
        <f>F10*H10*J10*100</f>
        <v>3.0864197530864197</v>
      </c>
    </row>
    <row r="11" spans="1:11" ht="16.2" thickBot="1" x14ac:dyDescent="0.35">
      <c r="A11" s="21">
        <f t="shared" si="0"/>
        <v>9</v>
      </c>
      <c r="B11" s="111"/>
      <c r="C11" s="115"/>
      <c r="D11" s="48" t="s">
        <v>13</v>
      </c>
      <c r="E11" s="94"/>
      <c r="F11" s="97"/>
      <c r="G11" s="84"/>
      <c r="H11" s="86"/>
      <c r="I11" s="49">
        <v>7</v>
      </c>
      <c r="J11" s="50">
        <f>I11/SUM(I10:I11)</f>
        <v>0.58333333333333337</v>
      </c>
      <c r="K11" s="35">
        <f>F10*H10*J11*100</f>
        <v>4.3209876543209873</v>
      </c>
    </row>
    <row r="12" spans="1:11" ht="16.2" thickBot="1" x14ac:dyDescent="0.35">
      <c r="A12" s="21">
        <f t="shared" si="0"/>
        <v>10</v>
      </c>
      <c r="B12" s="112"/>
      <c r="C12" s="51" t="s">
        <v>15</v>
      </c>
      <c r="D12" s="52"/>
      <c r="E12" s="94"/>
      <c r="F12" s="97"/>
      <c r="G12" s="53">
        <v>6</v>
      </c>
      <c r="H12" s="32">
        <f>G12/(SUM($G$10:$G$17))</f>
        <v>0.33333333333333331</v>
      </c>
      <c r="I12" s="54"/>
      <c r="J12" s="34"/>
      <c r="K12" s="35">
        <f>F10*H12*100</f>
        <v>11.111111111111111</v>
      </c>
    </row>
    <row r="13" spans="1:11" ht="15.6" x14ac:dyDescent="0.3">
      <c r="A13" s="21">
        <f t="shared" si="0"/>
        <v>11</v>
      </c>
      <c r="B13" s="111"/>
      <c r="C13" s="116" t="s">
        <v>16</v>
      </c>
      <c r="D13" s="55" t="s">
        <v>17</v>
      </c>
      <c r="E13" s="94"/>
      <c r="F13" s="97"/>
      <c r="G13" s="87">
        <v>5</v>
      </c>
      <c r="H13" s="90">
        <f>G13/SUM($G$10:$G$17)</f>
        <v>0.27777777777777779</v>
      </c>
      <c r="I13" s="49">
        <v>4</v>
      </c>
      <c r="J13" s="50">
        <f>I13/SUM($I$13:$I$16)</f>
        <v>0.2857142857142857</v>
      </c>
      <c r="K13" s="35">
        <f>F10*H13*J13*100</f>
        <v>2.6455026455026456</v>
      </c>
    </row>
    <row r="14" spans="1:11" ht="15.6" x14ac:dyDescent="0.3">
      <c r="A14" s="21">
        <f t="shared" si="0"/>
        <v>12</v>
      </c>
      <c r="B14" s="111"/>
      <c r="C14" s="117"/>
      <c r="D14" s="56" t="s">
        <v>23</v>
      </c>
      <c r="E14" s="94"/>
      <c r="F14" s="97"/>
      <c r="G14" s="88"/>
      <c r="H14" s="91"/>
      <c r="I14" s="49">
        <v>3</v>
      </c>
      <c r="J14" s="50">
        <f>I14/SUM($I$13:$I$16)</f>
        <v>0.21428571428571427</v>
      </c>
      <c r="K14" s="35">
        <f>F10*H13*J14*100</f>
        <v>1.984126984126984</v>
      </c>
    </row>
    <row r="15" spans="1:11" ht="15.6" x14ac:dyDescent="0.3">
      <c r="A15" s="21">
        <f t="shared" si="0"/>
        <v>13</v>
      </c>
      <c r="B15" s="111"/>
      <c r="C15" s="117"/>
      <c r="D15" s="56" t="s">
        <v>24</v>
      </c>
      <c r="E15" s="94"/>
      <c r="F15" s="97"/>
      <c r="G15" s="88"/>
      <c r="H15" s="91"/>
      <c r="I15" s="49">
        <v>2</v>
      </c>
      <c r="J15" s="50">
        <f>I15/SUM($I$13:$I$16)</f>
        <v>0.14285714285714285</v>
      </c>
      <c r="K15" s="35">
        <f>F10*H13*J15*100</f>
        <v>1.3227513227513228</v>
      </c>
    </row>
    <row r="16" spans="1:11" ht="31.8" thickBot="1" x14ac:dyDescent="0.35">
      <c r="A16" s="21">
        <f t="shared" si="0"/>
        <v>14</v>
      </c>
      <c r="B16" s="111"/>
      <c r="C16" s="115"/>
      <c r="D16" s="48" t="s">
        <v>25</v>
      </c>
      <c r="E16" s="94"/>
      <c r="F16" s="97"/>
      <c r="G16" s="89"/>
      <c r="H16" s="85"/>
      <c r="I16" s="49">
        <v>5</v>
      </c>
      <c r="J16" s="50">
        <f>I16/SUM($I$13:$I$16)</f>
        <v>0.35714285714285715</v>
      </c>
      <c r="K16" s="35">
        <f>F10*H13*J16*100</f>
        <v>3.3068783068783065</v>
      </c>
    </row>
    <row r="17" spans="1:11" ht="16.2" thickBot="1" x14ac:dyDescent="0.35">
      <c r="A17" s="21">
        <f t="shared" si="0"/>
        <v>15</v>
      </c>
      <c r="B17" s="113"/>
      <c r="C17" s="57" t="s">
        <v>18</v>
      </c>
      <c r="D17" s="58"/>
      <c r="E17" s="93"/>
      <c r="F17" s="96"/>
      <c r="G17" s="39">
        <v>3</v>
      </c>
      <c r="H17" s="40">
        <f>G17/SUM($G$10:$G$17)</f>
        <v>0.16666666666666666</v>
      </c>
      <c r="I17" s="41"/>
      <c r="J17" s="42"/>
      <c r="K17" s="43">
        <f>+F10*H17*100</f>
        <v>5.5555555555555554</v>
      </c>
    </row>
    <row r="18" spans="1:11" x14ac:dyDescent="0.3">
      <c r="E18" s="61">
        <f>SUM(E3:E17)</f>
        <v>18</v>
      </c>
      <c r="F18" s="62">
        <f>SUM(F3:F17)</f>
        <v>1</v>
      </c>
      <c r="K18" s="61">
        <f>SUM(K3:K17)</f>
        <v>99.999999999999986</v>
      </c>
    </row>
    <row r="19" spans="1:11" x14ac:dyDescent="0.3">
      <c r="G19" s="63">
        <v>1</v>
      </c>
      <c r="H19" s="61">
        <f>SUM(H3:H7)</f>
        <v>1</v>
      </c>
      <c r="I19" s="19" t="s">
        <v>33</v>
      </c>
      <c r="J19" s="61">
        <f>SUM(J10:J11)</f>
        <v>1</v>
      </c>
    </row>
    <row r="20" spans="1:11" x14ac:dyDescent="0.3">
      <c r="G20" s="63">
        <v>2</v>
      </c>
      <c r="H20" s="61">
        <f>SUM(H8:H9)</f>
        <v>1</v>
      </c>
      <c r="I20" s="19" t="s">
        <v>34</v>
      </c>
      <c r="J20" s="61">
        <f>SUM(J13:J16)</f>
        <v>1</v>
      </c>
    </row>
    <row r="21" spans="1:11" x14ac:dyDescent="0.3">
      <c r="G21" s="63">
        <v>3</v>
      </c>
      <c r="H21" s="61">
        <f>SUM(H10:H17)</f>
        <v>1</v>
      </c>
    </row>
  </sheetData>
  <mergeCells count="23">
    <mergeCell ref="B8:B9"/>
    <mergeCell ref="B10:B17"/>
    <mergeCell ref="C10:C11"/>
    <mergeCell ref="C13:C16"/>
    <mergeCell ref="A1:A2"/>
    <mergeCell ref="B1:B2"/>
    <mergeCell ref="C1:C2"/>
    <mergeCell ref="D1:D2"/>
    <mergeCell ref="B3:B7"/>
    <mergeCell ref="K1:K2"/>
    <mergeCell ref="E1:F2"/>
    <mergeCell ref="F3:F7"/>
    <mergeCell ref="E3:E7"/>
    <mergeCell ref="I1:J2"/>
    <mergeCell ref="G1:H2"/>
    <mergeCell ref="G10:G11"/>
    <mergeCell ref="H10:H11"/>
    <mergeCell ref="G13:G16"/>
    <mergeCell ref="H13:H16"/>
    <mergeCell ref="E8:E9"/>
    <mergeCell ref="E10:E17"/>
    <mergeCell ref="F8:F9"/>
    <mergeCell ref="F10:F17"/>
  </mergeCells>
  <conditionalFormatting sqref="B3 B1:D1">
    <cfRule type="cellIs" dxfId="10" priority="15" operator="equal">
      <formula>"Tidak dinilai"</formula>
    </cfRule>
  </conditionalFormatting>
  <conditionalFormatting sqref="D4">
    <cfRule type="cellIs" dxfId="9" priority="13" operator="equal">
      <formula>"Tidak dinilai"</formula>
    </cfRule>
  </conditionalFormatting>
  <conditionalFormatting sqref="D3">
    <cfRule type="cellIs" dxfId="8" priority="14" operator="equal">
      <formula>"Tidak dinilai"</formula>
    </cfRule>
  </conditionalFormatting>
  <conditionalFormatting sqref="D8:D9">
    <cfRule type="cellIs" dxfId="7" priority="8" operator="equal">
      <formula>"Tidak dinilai"</formula>
    </cfRule>
  </conditionalFormatting>
  <conditionalFormatting sqref="D6">
    <cfRule type="cellIs" dxfId="6" priority="11" operator="equal">
      <formula>"Tidak dinilai"</formula>
    </cfRule>
  </conditionalFormatting>
  <conditionalFormatting sqref="D5">
    <cfRule type="cellIs" dxfId="5" priority="12" operator="equal">
      <formula>"Tidak dinilai"</formula>
    </cfRule>
  </conditionalFormatting>
  <conditionalFormatting sqref="D7">
    <cfRule type="cellIs" dxfId="4" priority="10" operator="equal">
      <formula>"Tidak dinilai"</formula>
    </cfRule>
  </conditionalFormatting>
  <conditionalFormatting sqref="A1">
    <cfRule type="cellIs" dxfId="3" priority="7" operator="equal">
      <formula>"Tidak dinilai"</formula>
    </cfRule>
  </conditionalFormatting>
  <conditionalFormatting sqref="E1">
    <cfRule type="cellIs" dxfId="2" priority="3" operator="equal">
      <formula>"Tidak dinilai"</formula>
    </cfRule>
  </conditionalFormatting>
  <conditionalFormatting sqref="G1">
    <cfRule type="cellIs" dxfId="1" priority="2" operator="equal">
      <formula>"Tidak dinilai"</formula>
    </cfRule>
  </conditionalFormatting>
  <conditionalFormatting sqref="I1">
    <cfRule type="cellIs" dxfId="0" priority="1"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Magister pada PTS</vt:lpstr>
      <vt:lpstr>Bobot Magister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Meirisa Amalia</cp:lastModifiedBy>
  <dcterms:created xsi:type="dcterms:W3CDTF">2020-05-13T13:58:08Z</dcterms:created>
  <dcterms:modified xsi:type="dcterms:W3CDTF">2020-08-05T14:53:55Z</dcterms:modified>
</cp:coreProperties>
</file>