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CHA BAN-PT\TATA USAHA\Surat Perjanjian, SK, Kontrak, UU\SK BAN-PT atau Peraturan BAN-PT\Tahun 2020\No. 6 Th 2020 -- Instr. Pemenuhan Syarat Minimum APS S1 &amp; S2\"/>
    </mc:Choice>
  </mc:AlternateContent>
  <bookViews>
    <workbookView xWindow="0" yWindow="0" windowWidth="23040" windowHeight="9192"/>
  </bookViews>
  <sheets>
    <sheet name="Sarjana Pendirian" sheetId="3" r:id="rId1"/>
    <sheet name="Bobot Sarjana-Pendirian" sheetId="5"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5" l="1"/>
  <c r="A5" i="5" s="1"/>
  <c r="A6" i="5" s="1"/>
  <c r="A7" i="5" s="1"/>
  <c r="A8" i="5" s="1"/>
  <c r="A9" i="5" s="1"/>
  <c r="A10" i="5" s="1"/>
  <c r="A11" i="5" s="1"/>
  <c r="A12" i="5" s="1"/>
  <c r="A13" i="5" s="1"/>
  <c r="A14" i="5" s="1"/>
  <c r="A15" i="5" s="1"/>
  <c r="A16" i="5" s="1"/>
  <c r="E17" i="5" l="1"/>
  <c r="F3" i="5" s="1"/>
  <c r="H16" i="5"/>
  <c r="J15" i="5"/>
  <c r="J14" i="5"/>
  <c r="J13" i="5"/>
  <c r="H13" i="5"/>
  <c r="H12" i="5"/>
  <c r="J11" i="5"/>
  <c r="J10" i="5"/>
  <c r="H10" i="5"/>
  <c r="H8" i="5"/>
  <c r="H7" i="5"/>
  <c r="H6" i="5"/>
  <c r="H5" i="5"/>
  <c r="H4" i="5"/>
  <c r="H3" i="5"/>
  <c r="F10" i="5" l="1"/>
  <c r="K13" i="5" s="1"/>
  <c r="F9" i="5"/>
  <c r="J19" i="5"/>
  <c r="H18" i="5"/>
  <c r="H20" i="5"/>
  <c r="J18" i="5"/>
  <c r="K8" i="5"/>
  <c r="K4" i="5"/>
  <c r="K7" i="5"/>
  <c r="K3" i="5"/>
  <c r="K6" i="5"/>
  <c r="K5" i="5"/>
  <c r="K15" i="5" l="1"/>
  <c r="K12" i="5"/>
  <c r="K14" i="5"/>
  <c r="K10" i="5"/>
  <c r="K16" i="5"/>
  <c r="K11" i="5"/>
  <c r="F17" i="5"/>
  <c r="K9" i="5"/>
  <c r="K17" i="5" l="1"/>
</calcChain>
</file>

<file path=xl/sharedStrings.xml><?xml version="1.0" encoding="utf-8"?>
<sst xmlns="http://schemas.openxmlformats.org/spreadsheetml/2006/main" count="179" uniqueCount="142">
  <si>
    <t>Elemen</t>
  </si>
  <si>
    <t>Indikator</t>
  </si>
  <si>
    <t>Kriteria</t>
  </si>
  <si>
    <t>1.2  Profil Lulusan Program Studi.</t>
  </si>
  <si>
    <t>1.1  Keunikan atau Keunggulan Program Studi.</t>
  </si>
  <si>
    <t>1.3  Capaian Pembelajaran</t>
  </si>
  <si>
    <t>1.4  Daftar Mata Kuliah</t>
  </si>
  <si>
    <t>1.5  Rencana Pembelajaran Semester (RPS)</t>
  </si>
  <si>
    <t>1.6  Rancangan Implementasi Merdeka Belajar bagi Mahasiswa</t>
  </si>
  <si>
    <t>2.1  Calon dosen tetap pada program studi yang diusulkan</t>
  </si>
  <si>
    <t>1.  Kurikulum</t>
  </si>
  <si>
    <t>2.  Dosen</t>
  </si>
  <si>
    <t>3.  Unit Pengelola Program Studi</t>
  </si>
  <si>
    <t xml:space="preserve">3.1  Organisasi dan Tata Kerja Unit Pengelola Program Studi.     </t>
  </si>
  <si>
    <t>3.1.2  Rencana Perwujudan Good Governance dan Lima Pilar Tata Pamong</t>
  </si>
  <si>
    <t>3.1.1  Rancangan Organisasi dan Tata Kerja Unit Pengelola Program Studi</t>
  </si>
  <si>
    <t>3.2  Rancangan Sistem Penjaminan Mutu Internal</t>
  </si>
  <si>
    <t xml:space="preserve">3.3  Sarana dan Prasarana.     </t>
  </si>
  <si>
    <t>3.3.1  Ruang kuliah, ruang kerja dosen, kantor dan perpustakaan</t>
  </si>
  <si>
    <t>3.4  Tenaga Kependidikan</t>
  </si>
  <si>
    <t>Sarjana-Pendirian</t>
  </si>
  <si>
    <t>Nomor</t>
  </si>
  <si>
    <t>Diminta</t>
  </si>
  <si>
    <t>Sub-Elemen</t>
  </si>
  <si>
    <t>Penilaian</t>
  </si>
  <si>
    <t>Skor</t>
  </si>
  <si>
    <t>Bobot Kriteria</t>
  </si>
  <si>
    <t>Bobot Elemen</t>
  </si>
  <si>
    <t>Bobot Sub-Elemen</t>
  </si>
  <si>
    <t>Bobot Butir</t>
  </si>
  <si>
    <t>3.1</t>
  </si>
  <si>
    <t>3.3</t>
  </si>
  <si>
    <t>3.3.2  Ruang akademik khusus</t>
  </si>
  <si>
    <t>3.3.3  Peralatan praktikum/praktik/bengkel kerja/lahan praktik/PKL atau yang tujuan penggunaanya sejenis</t>
  </si>
  <si>
    <t>Keunikan atau keunggulan program studi disusun berdasarkan perbandingan tiga program studi pada tingkat internasional dan nasional yang mencakup tiga aspek</t>
  </si>
  <si>
    <t>Keunikan atau keunggulan program studi disusun berdasarkan perbandingan tiga program studi pada tingkat nasional yang mencakup tiga aspek</t>
  </si>
  <si>
    <t>Pengusul menguraikan profil lulusan program studi yang berupa profesi atau jenis pekerjaan atau bentuk kerja lainnya dan  keterkaitan profil dengan keunggulan atau keunikan program studi</t>
  </si>
  <si>
    <t>Susunan mata kuliah memenuhi empat aspek</t>
  </si>
  <si>
    <t>Jika memenuhi 5 (lima) aspek</t>
  </si>
  <si>
    <t>Jika memenuhi 4 (empat) aspek</t>
  </si>
  <si>
    <t>Jika memenuhi 3 (tiga) aspek</t>
  </si>
  <si>
    <t>Jika memenuhi 1 - 2 aspek</t>
  </si>
  <si>
    <t>Kurang memadai, ruang akademik khusus yang disiapkan tidak relevan dengan kebutuhan</t>
  </si>
  <si>
    <t>Tidak ada datanya</t>
  </si>
  <si>
    <t>1.4  Susunan Mata Kuliah</t>
  </si>
  <si>
    <t>Susunan mata kuliah memenuhi aspek 1, 2 dan satu aspek lainnya</t>
  </si>
  <si>
    <t>Susunan mata kuliah memenuhi aspek 1 dan aspek 2</t>
  </si>
  <si>
    <t>Susunan mata kuliah memenuhi aspek 1 atau 2</t>
  </si>
  <si>
    <t>Tidak ada RPS</t>
  </si>
  <si>
    <t>1.6  Rancangan Fasilitasi Merdeka Belajar Kampus Merdeka bagi Mahasiswa</t>
  </si>
  <si>
    <t>Penjelasan rancangan kebijakan mencakup 2 (dua) aspek yang dilengkapi dengan rancangan implementasi untuk 1 aspek</t>
  </si>
  <si>
    <t>Tidak ada skor dibawah 1</t>
  </si>
  <si>
    <t xml:space="preserve">Jumlah calon dosen tetap sebanyak 5 (lima) orang berkualifikasi akademik lulusan magister dan menandatangani surat perjanjian kesediaan pengangkatan dosen tetap dengan badan penyelenggara
</t>
  </si>
  <si>
    <t>Tidak ada skor dibawah 2</t>
  </si>
  <si>
    <t>Tidak ada skor 3</t>
  </si>
  <si>
    <t xml:space="preserve">Tidak ada rancangan dokumen kebijakan SPMI </t>
  </si>
  <si>
    <t>skor = nilai rerata</t>
  </si>
  <si>
    <t>a. Luas ruang kuliah per mahasiswa dan status kepemilikan yaitu SD = milik sendiri atau SW = sewa atau kontrak atau kerjasama</t>
  </si>
  <si>
    <t>Jika luas ruang kuliah &gt; 1 m2 dan berstatus milik sendiri</t>
  </si>
  <si>
    <t>Jika luas ruang kuliah &gt; 1 m2 dan berstatus SW</t>
  </si>
  <si>
    <t xml:space="preserve">Jika luas ruang kuliah = 1 m2 </t>
  </si>
  <si>
    <t xml:space="preserve">Jika luas ruang kuliah antara 0 - 1 m2 </t>
  </si>
  <si>
    <t>b. Luas ruang dosen per dosen</t>
  </si>
  <si>
    <t>Jika luas ruang dosen &gt; 4 m2 dan berstatus milik sendiri</t>
  </si>
  <si>
    <t>Jika luas ruang dosen &gt; 4 m2 dan berstatus SW</t>
  </si>
  <si>
    <t xml:space="preserve">Jika luas ruang dosen = 4 m2 </t>
  </si>
  <si>
    <t xml:space="preserve">Jika luas ruang dosen antara 0 - 4 m2 </t>
  </si>
  <si>
    <t>c. Luas ruang kantor per pegawai</t>
  </si>
  <si>
    <t>Jika luas ruang kantor &gt; 4 m2 dan berstatus milik sendiri</t>
  </si>
  <si>
    <t>Jika luas ruang kantor &gt; 4 m2 dan berstatus SW</t>
  </si>
  <si>
    <t xml:space="preserve">Jika luas ruang kantor = 4 m2 </t>
  </si>
  <si>
    <t xml:space="preserve">Jika luas ruang kantor antara 0 - 4 m2 </t>
  </si>
  <si>
    <t>d. Luas perpustakaan</t>
  </si>
  <si>
    <t>Jika luas perpustakaan &gt; 300 m2</t>
  </si>
  <si>
    <t>Jika luas perpustakaan antara 200 - 300 m2 maka nilai -0,5+0,015xluas ruang perpustakaan)</t>
  </si>
  <si>
    <t>Jika luas perpustakaan = 200 m2</t>
  </si>
  <si>
    <t>Jika luas perpustakaan &lt; 200 m2</t>
  </si>
  <si>
    <t>Cukup memadai, ruang akademik khusus untuk mata kuliah berpraktikum/berpraktek  untuk 2 (dua) tahun pertama telah disiapkan dengan luasan yang sesuai (1,5 m2 per mahasiswa, 25 orang per ruang)</t>
  </si>
  <si>
    <t>Peralatan tersedia dalam jumlah dan mutu yang mencukupi untuk pembelajaran pada 2 (dua) tahun pertama</t>
  </si>
  <si>
    <t>Peralatan tersedia kurang dari kebutuhan pengguna.</t>
  </si>
  <si>
    <t>Jumlah dan kualifikasi tenaga kependidikan</t>
  </si>
  <si>
    <t>Jumlah dan kualifikasi tenaga kependidikan tidak memenuhi persyaratan</t>
  </si>
  <si>
    <t>Catatan *</t>
  </si>
  <si>
    <t>Ketersediaan RPS untuk 10 mata kuliah penciri program studi yang memenuhi 9 komponen 
1. Nama program studi, nama dan kode mata kuliah, semester, sks, nama dosen pengampu;
2. Capaian Pembelajaran lulusan yang dibebankan pada mata kuliah;
3. Kemampuan akhir yang direncanakan pada tiap tahap pembelajaran untuk memenuhi capaian pembelajaran lulusan;
4. Bahan kajian yang terkait dengan kemampuan yang akan dicapai
5. Metode pembelajaran;
6. Waktu yang disediakan untuk mencapai kemampuan pada tiap tahap pembelajaran;
7. Pengalaman belajar mahasiswa yang diwujudkan dalam deskripsi tugas yang harus dikerjakan oleh mahasiswa selama satu semester;
8. Kriteria, indikator, dan bobot penilaian; dan
9. Daftar referensi yang digunakan.</t>
  </si>
  <si>
    <t>Peralatan tersedia dalam jumlah yang mencukupi dan sesuai dengan mata kuliah berpraktikum/ berpraktik  untuk pembelajaran sampai 4 tahun pembelajaran</t>
  </si>
  <si>
    <t>Tidak ada nilai 1</t>
  </si>
  <si>
    <t>Rumusan capaian pembelajaran tidak sesuai dengan SN Dikti atau level 6 (enam)KKNI</t>
  </si>
  <si>
    <t xml:space="preserve">Sepuluh mata kuliah dilengkapi dengan RPS yang memenuhi 9 (sembilan) komponen, menunjukkan secara jelas penciri program studi dan menggunakan referensi yang relevan  </t>
  </si>
  <si>
    <t>Sepuluh mata kuliah dilengkapi dengan RPS yang memenuhi 9 (sembilan) komponen</t>
  </si>
  <si>
    <t>Keterpenuhan unsur struktur organisasi UPPS; Unit Pengelola Program Studi yang mencakup aspek: 
a. 5 unsur unit pengelola program studi: 
   1) unsur penyusun kebijakan; 
   2) unsur pelaksana akademik; 
   3) unsur pengawas dan penjaminan mutu; 
   4) unsur penunjang akademik atau sumber belajar; dan 
   5) unsur pelaksana administrasi atau tata usaha; dan 
b. penjelasan tata kerja dan tata hubungan</t>
  </si>
  <si>
    <t>Keunikan atau keunggulan program studi disusun berdasarkan perbandingan kurang dari tiga program studi pada tingkat nasional  dan/atau mencakup kurang dari tiga aspek</t>
  </si>
  <si>
    <t>Profesi/jenis pekerjaan, profil lulusan dan capaian pembelajaran lulusan  untuk setiap profil, kompetensi setiap profil, dan keterkaitannya dengan keunggulan atau keunikan prodi</t>
  </si>
  <si>
    <t xml:space="preserve">Status,  jumlah dan kualifikasi akademik calon  dosen tetap
</t>
  </si>
  <si>
    <t>Jumlah calon dosen tetap sebanyak 5 (lima) orang berkualifikasi akademik lulusan magister dan doktor, dan menandatangani surat perjanjian kesediaan pengangkatan dosen tetap dengan badan penyelenggara</t>
  </si>
  <si>
    <t>Jumlah calon dosen tetap sebanyak 5 (lima) orang berkualifikasi akademik lulusan magister dan doktor, dan telah diangkat oleh badan penyelenggara sebagai dosen tetap</t>
  </si>
  <si>
    <t>3.1.1  Rancangan Organisasi dan Tata Kerja Unit Pengelola Program Studi (UPPS)</t>
  </si>
  <si>
    <t>Jika struktur organisasi memenuhi kurang dari 3 (tiga) aspek pertama dan tidak dilengkapi dengan tata kerja UPPS yang memperlihatkan kedudukan dan tata hubungan antara program studi yang diusulkan dan unit organisasi yang ada pada UPPS</t>
  </si>
  <si>
    <t>Jika struktur organisasi memenuhi 3 (tiga) aspek pertama dan dilengkapi dengan tata kerja UPPS yang memperlihatkan kedudukan dan tata hubungan antara program studi yang diusulkan dan unit organisasi yang ada pada UPPS</t>
  </si>
  <si>
    <t>Jika struktur organisasi memenuhi 4 (empat) aspek pertama dan dilengkapi dengan tata kerja UPPS yang memperlihatkan kedudukan dan tata hubungan antara program studi yang diusulkan dan unit organisasi yang ada pada UPPS</t>
  </si>
  <si>
    <t>Jika struktur organisasi memenuhi 5 (lima) aspek dan dilengkapi dengan tata kerja UPPS yang memperlihatkan kedudukan dan tata hubungan antara program studi yang diusulkan dan unit organisasi yang ada pada UPPS</t>
  </si>
  <si>
    <t>Tidak mendeskripsikan/ menguraikan keunikan atau keunggulan program studi</t>
  </si>
  <si>
    <t>Level dan jumlah sasaran benchmarking dan mencakup aspek: (1) pengembangan keilmuan, (2) kajian capaian pembelajaran, dan (3) kurikulum program studi sejenis.</t>
  </si>
  <si>
    <t>Pengusul menguraikan profil lulusan program studi yang berupa profesi atau jenis pekerjaan atau bentuk kerja lainnya dilengkapi dengan (1) uraian ringkas seluruh profil, yang sesuai dengan program pendidikannya dan (2) keterkaitan profil dengan keunikan atau keunggulan prodi</t>
  </si>
  <si>
    <t xml:space="preserve">Hanya mengidentifikasi profil lulusan atau penjelasan mengenai profil lulusan tidak relevan </t>
  </si>
  <si>
    <t>Tidak mengidentifikasi profil lulusan</t>
  </si>
  <si>
    <t>Tidak ada daftar/susunan mata kuliah</t>
  </si>
  <si>
    <t>Perguruan tinggi memiliki rancangan dokumen kebijakan SPMI, tetapi tidak meliputi seluruh aspek</t>
  </si>
  <si>
    <t>Rataan Luas ruangan per mahasiswa atau dosen atau karyawan, dan luas minimum perpustakaan yang dihitung sebagai berikut : nilai rata-rata adalah (a+b+c+d)/4</t>
  </si>
  <si>
    <t xml:space="preserve">Sepuluh mata kuliah dilengkapi dengan RPS yang memenuhi 9 komponen, menunjukkan secara jelas penciri program studi dan menggunakan referensi yang relevan dan mutakhir  </t>
  </si>
  <si>
    <t>Jumlah RPS mata kuliah yang  memenuhi 9 (sembilan) komponen jumlahnya kurang dari 10</t>
  </si>
  <si>
    <t>Penjelasan mencakup 2 (dua) aspek dilengkapi dengan recana implementasi untuk setiap aspek</t>
  </si>
  <si>
    <t>Penjelasan rancangan kebijakan mencakup 2 (dua) aspek</t>
  </si>
  <si>
    <t>Tidak ada penjelasan terkait dengan rancangan kebijakan dan implementasi fasilitasi pemenuhan masa dan beban belajar "Merdeka Belajar - Kampus Merdeka"</t>
  </si>
  <si>
    <t>Perguruan tinggi memiliki rancangan dokumen kebijakan SPMI yang mencakup 5 (lima) aspek dan dilengkapi dengan informasi dokumen SPMI lainnya</t>
  </si>
  <si>
    <t>Perguruan tinggi memiliki rancangan dokumen kebijakan SPMI, meliputi 5 (lima) aspek</t>
  </si>
  <si>
    <t>Jumlah ruang akademik khusus sesuai mata kuliah berpraktikum/berpraktek dengan luasan 1,5 m2 per mahasiswa, 25 orang per ruang dan status kepemilikannya</t>
  </si>
  <si>
    <t>Setiap mata kuliah berpraktikum/berpraktek  telah disediakan ruang akademik khusus tersendiri dengan luasan yang melebihi kapasitas (&gt; 1.5 m2 per mahasiswa, 25 orang mahasiswa per ruang) dan berstatus milik sendiri</t>
  </si>
  <si>
    <t>Setiap mata kuliah berpraktikum/berpraktek  telah disediakan ruang akademik khusus tersendiri dengan luasan yang melebihi kapasitas  (&gt; 1.5 m2 per mahasiswa, 25 orang mahasiswa per ruang) dan berstatus SW (sewa/kontrak/kerja sama)</t>
  </si>
  <si>
    <t>Kesesuaian peralatan dengan ruang akademik khusus yang disediakan dan kecukupannya pada tahun penyelenggaraan pendidikan</t>
  </si>
  <si>
    <t>Peralatan tersedia dalam jumlah dan mutu yang mencukupi dan sesuai dengan mata kuliah berpraktikum/berpraktik  untuk pembelajaran sampai 3 (tiga) tahun pembelajaran</t>
  </si>
  <si>
    <t>Jika jumlah tenaga kependidikan lebih dari 3 (tiga) orang dan salah satu diantaranya berkualifikasi magister dan 1 (satu) orang pustakawan ditingkat perguruan tinggi dengan kualifikasi Diploma Tiga perpustakaan atau yang sejenis</t>
  </si>
  <si>
    <t>Jika jumlah tenaga kependidikan lebih dari 2 (dua) orang atau berkualifikasi sarjana atau sarjana terapan dan 1 (satu) orang pustakawan ditingkat perguruan tinggi dengan kualifikasi Diploma Tiga perpustakaan atau yang sejenis</t>
  </si>
  <si>
    <t>Jika jumlah tenaga kependidikan 2 (dua) orang atau lebih dengan kualifikasi Diploma Tiga dan 1 (satu) orang pustakawan ditingkat perguruan tinggi dengan kualifikasi Diploma Tiga perpustakaan atau yang sejenis</t>
  </si>
  <si>
    <r>
      <t xml:space="preserve">Keunikan atau keunggulan program studi disusun berdasarkan perbandingan tiga program studi pada tingkat internasional yang mencakup tiga aspek, atau prodi yang diusulkan merupakan </t>
    </r>
    <r>
      <rPr>
        <b/>
        <sz val="12"/>
        <rFont val="Arial Narrow"/>
        <family val="2"/>
      </rPr>
      <t>satu-satunya</t>
    </r>
    <r>
      <rPr>
        <sz val="12"/>
        <rFont val="Arial Narrow"/>
        <family val="2"/>
      </rPr>
      <t xml:space="preserve"> program studi di dunia</t>
    </r>
  </si>
  <si>
    <r>
      <t xml:space="preserve">Pengusul menguraikan profil lulusan program studi yang berupa profesi atau jenis pekerjaan atau bentuk kerja lainnya dilengkapi dengan (1) uraian ringkas pada </t>
    </r>
    <r>
      <rPr>
        <b/>
        <sz val="12"/>
        <rFont val="Arial Narrow"/>
        <family val="2"/>
      </rPr>
      <t>sebagian</t>
    </r>
    <r>
      <rPr>
        <sz val="12"/>
        <rFont val="Arial Narrow"/>
        <family val="2"/>
      </rPr>
      <t xml:space="preserve"> profil yang sesuai dengan program pendidikannya dan (2) keterkaitan profil dengan keunikan atau keunggulan program studi.</t>
    </r>
  </si>
  <si>
    <r>
      <t xml:space="preserve">Jika tidak menjelaskan rencana struktur organisasi dan tata kerja </t>
    </r>
    <r>
      <rPr>
        <b/>
        <sz val="12"/>
        <rFont val="Arial Narrow"/>
        <family val="2"/>
      </rPr>
      <t>UPPS</t>
    </r>
  </si>
  <si>
    <r>
      <t xml:space="preserve">Jika tidak menjelaskan rencana perwujudan </t>
    </r>
    <r>
      <rPr>
        <i/>
        <sz val="12"/>
        <rFont val="Arial Narrow"/>
        <family val="2"/>
      </rPr>
      <t>good governance</t>
    </r>
  </si>
  <si>
    <r>
      <t xml:space="preserve">Peralatan tersedia dalam jumlah yang mencukupi untuk pembelajaran, </t>
    </r>
    <r>
      <rPr>
        <b/>
        <sz val="12"/>
        <rFont val="Arial Narrow"/>
        <family val="2"/>
      </rPr>
      <t>tetapi</t>
    </r>
    <r>
      <rPr>
        <sz val="12"/>
        <rFont val="Arial Narrow"/>
        <family val="2"/>
      </rPr>
      <t xml:space="preserve"> tidak sesuai dengan mata kuliah berpraktikum</t>
    </r>
  </si>
  <si>
    <t xml:space="preserve">Persyaratan administratif, selain aspek legalitas badan penyelenggara, yang diperiksa keberadaannya adalah Rekomendasi LLDikti dan Pakta Integritas. </t>
  </si>
  <si>
    <t>Nilai SPMI tidak boleh kurang dari 2</t>
  </si>
  <si>
    <t>Sarana dan Prasarana untuk Ruang Kuliah, Ruang Kerja Dosen, dan Ruang Administrasi wajib sesuai dengan SN Dikti (nilai tidak boleh kurang dari 2)</t>
  </si>
  <si>
    <t>Rumusan capaian pembelajaran sesuai dengan (1) profil lulusan, (2) deskripsi kompetensinya sesuai SN-Dikti yang mencakup 4 (empat) domain capaian pembelajaran dan sesuai level 6 (enam) KKNI, (3) relevan dengan keunikan atau keunggulan prodi, dan (4) ada rujukan untuk semua aspek capaian pembelajaran</t>
  </si>
  <si>
    <r>
      <t>Rumusan capaian pembelajaran: (a) sesuai dengan profil lulusan, (b)deskripsi kompetensinya sesuai SN-Dikti yang mencakup 4 (empat) domain capaian pembelajaran dan sesuai level 6 (enam) KKNI, (3) relevan dengan keunikan atau keunggulan prodi, dan (4)</t>
    </r>
    <r>
      <rPr>
        <b/>
        <sz val="12"/>
        <rFont val="Arial Narrow"/>
        <family val="2"/>
      </rPr>
      <t xml:space="preserve"> mencantumkan paling sedikit SN Dikti sebagai rujukan</t>
    </r>
  </si>
  <si>
    <t>Rumusan capaian pembelajaran: (a) sesuai dengan profil lulusan, (b) deskripsi kompetensinya sesuai SN-Dikti yang mencakup 4 (empat) domain capaian pembelajaran dan sesuai level 6 (enam) KKNI, dan (3) relevan dg keunggulan atau keunikan prodi</t>
  </si>
  <si>
    <t>Rumusan capaian pembelajaran: (a) sesuai dengan profil lulusan, (b) deskripsi kompetensinya sesuai level 6 (enam) KKNI, namun tidak menjabarkan capaian pembelajaran sesuai SN-Dikti, dan (c) tidak atau kurang relevan dengan keunikan atau keunggulan prodi</t>
  </si>
  <si>
    <t xml:space="preserve">Tidak mencantumkan/mendeskripsikan capaian Pembelajaran atau rumusan capaian pembelajaran tidak sesuai dengan SN Dikti atau level 6 (enam)KKNI    </t>
  </si>
  <si>
    <t>Rancangan kebijakan dan implementasi untuk memfasilitasi pemenuhan masa dan beban belajar "Merdeka Belajar - kampus Merdeka" bagi mahasiswa yang melakukan pembelajaran di luar program studi yang diusulkan yang mencakup aspek:
1) Penyediaan dosen pembimbing akademik, oleh perguruan tinggi pengusul terhadap mahasiswa yang akan mengambil mata kuliah pada program studi yang berbeda pada perguruan tinggi sendiri atau perguruan tinggi lain
2) Rancangan kurikulum menyediakan pilihan bagi mahasiswa untuk mengambil mata kuliah diluar program studi sesuai dengan ketentuan perundang undangan</t>
  </si>
  <si>
    <t>Program studi dinyatakan terakreditasi aspek administratif terpenuhi semya, skor total &gt;= 200, dan SPMI dan Sarana Prasarana tersebut di atas memiliki skor &gt;= 2</t>
  </si>
  <si>
    <t>Kesesuaian susunan mata kuliah yang mencakup aspek : (1) keberadaan 4 mata kuliah wajib, (2) kesesuaian  mata kuliah dengan rumusan capaian pembelajaran, (3) urutan mata kuliah, dan (4) beban sks per semester wajar</t>
  </si>
  <si>
    <r>
      <t>Rancangan tata kelola/</t>
    </r>
    <r>
      <rPr>
        <i/>
        <sz val="12"/>
        <rFont val="Arial Narrow"/>
        <family val="2"/>
      </rPr>
      <t>good governance</t>
    </r>
    <r>
      <rPr>
        <sz val="12"/>
        <rFont val="Arial Narrow"/>
        <family val="2"/>
      </rPr>
      <t xml:space="preserve"> mampu menjamin terwujudnya visi, terlaksanakannya misi, tercapainya tujuan, dan berhasilnya strategi yang digunakan secara: 1) Kredibel, 2) Transparan, 3) Akuntabel, 4) Bertanggung jawab, dan 5) Adil</t>
    </r>
  </si>
  <si>
    <t>Memiliki Rancangan Kebijakan Sistem Penjaminan Mutu Internal perguruan tinggi minimal dalam bentuk: a) dokumen Kebijakan Sistem Penjaminan Mutu Internal yang mencakup aspek 1) asas dan prinsip;  2) tujuan dan strategi;  3) ruang lingkup; 4) manajemen;5) jumlah dan nama standar; dan b) informasi dokumen SPMI lainnya</t>
  </si>
  <si>
    <t>Lampiran Peraturan Badan Akreditasi Nasional Perguruan Tinggi Nomor 6 Tahun 2020 tentang Instrumen Pemenuhan Syarat Minimum Akreditasi Program Studi pada Program Sarjana dan Magister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</si>
</sst>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Narrow"/>
      <family val="2"/>
    </font>
    <font>
      <b/>
      <sz val="10"/>
      <name val="Arial Narrow"/>
      <family val="2"/>
    </font>
    <font>
      <b/>
      <sz val="10"/>
      <color theme="1"/>
      <name val="Arial Narrow"/>
      <family val="2"/>
    </font>
    <font>
      <sz val="10"/>
      <color theme="1"/>
      <name val="Arial Narrow"/>
      <family val="2"/>
    </font>
    <font>
      <b/>
      <sz val="14"/>
      <name val="Arial Narrow"/>
      <family val="2"/>
    </font>
    <font>
      <b/>
      <sz val="12"/>
      <name val="Arial Narrow"/>
      <family val="2"/>
    </font>
    <font>
      <sz val="11"/>
      <name val="Arial Narrow"/>
      <family val="2"/>
    </font>
    <font>
      <sz val="12"/>
      <name val="Arial Narrow"/>
      <family val="2"/>
    </font>
    <font>
      <b/>
      <sz val="11"/>
      <name val="Arial Narrow"/>
      <family val="2"/>
    </font>
    <font>
      <i/>
      <sz val="12"/>
      <name val="Arial Narrow"/>
      <family val="2"/>
    </font>
    <font>
      <sz val="14"/>
      <name val="Arial Narrow"/>
      <family val="2"/>
    </font>
    <font>
      <sz val="11"/>
      <name val="Calibri Light"/>
      <family val="2"/>
      <scheme val="major"/>
    </font>
  </fonts>
  <fills count="3">
    <fill>
      <patternFill patternType="none"/>
    </fill>
    <fill>
      <patternFill patternType="gray125"/>
    </fill>
    <fill>
      <patternFill patternType="solid">
        <fgColor rgb="FF00FF00"/>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style="medium">
        <color indexed="64"/>
      </left>
      <right style="thin">
        <color auto="1"/>
      </right>
      <top style="medium">
        <color indexed="64"/>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top style="medium">
        <color indexed="64"/>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16">
    <xf numFmtId="0" fontId="0" fillId="0" borderId="0" xfId="0"/>
    <xf numFmtId="0" fontId="1" fillId="0" borderId="0" xfId="0" applyFont="1" applyAlignment="1" applyProtection="1">
      <alignment vertical="top"/>
      <protection locked="0"/>
    </xf>
    <xf numFmtId="0" fontId="4" fillId="0" borderId="0" xfId="0" applyFont="1" applyAlignment="1">
      <alignment vertical="center" wrapText="1"/>
    </xf>
    <xf numFmtId="0" fontId="3" fillId="0" borderId="6" xfId="0" applyFont="1" applyBorder="1" applyAlignment="1">
      <alignment horizontal="center" vertical="center" wrapText="1"/>
    </xf>
    <xf numFmtId="0" fontId="4" fillId="0" borderId="9" xfId="0" applyFont="1" applyBorder="1" applyAlignment="1">
      <alignment vertical="center" wrapText="1"/>
    </xf>
    <xf numFmtId="0" fontId="2" fillId="0" borderId="24" xfId="0" applyFont="1" applyBorder="1" applyAlignment="1">
      <alignment horizontal="left" vertical="center" wrapText="1"/>
    </xf>
    <xf numFmtId="0" fontId="4" fillId="2" borderId="8" xfId="0" applyFont="1" applyFill="1" applyBorder="1" applyAlignment="1">
      <alignment horizontal="center" vertical="center" wrapText="1"/>
    </xf>
    <xf numFmtId="2" fontId="4" fillId="0" borderId="18" xfId="0" applyNumberFormat="1" applyFont="1" applyBorder="1" applyAlignment="1">
      <alignment horizontal="center" vertical="center" wrapText="1"/>
    </xf>
    <xf numFmtId="0" fontId="4" fillId="0" borderId="8" xfId="0" applyFont="1" applyBorder="1" applyAlignment="1">
      <alignment vertical="center" wrapText="1"/>
    </xf>
    <xf numFmtId="0" fontId="4" fillId="0" borderId="18" xfId="0" applyFont="1" applyBorder="1" applyAlignment="1">
      <alignment vertical="center" wrapText="1"/>
    </xf>
    <xf numFmtId="2" fontId="3" fillId="0" borderId="32" xfId="0" applyNumberFormat="1" applyFont="1" applyBorder="1" applyAlignment="1">
      <alignment horizontal="center" vertical="center" wrapText="1"/>
    </xf>
    <xf numFmtId="0" fontId="4" fillId="0" borderId="1" xfId="0" applyFont="1" applyBorder="1" applyAlignment="1">
      <alignment vertical="center" wrapText="1"/>
    </xf>
    <xf numFmtId="0" fontId="2" fillId="0" borderId="6" xfId="0" applyFont="1" applyBorder="1" applyAlignment="1">
      <alignment horizontal="left" vertical="center" wrapText="1"/>
    </xf>
    <xf numFmtId="0" fontId="4" fillId="2" borderId="11" xfId="0" applyFont="1" applyFill="1" applyBorder="1" applyAlignment="1">
      <alignment horizontal="center" vertical="center" wrapText="1"/>
    </xf>
    <xf numFmtId="2" fontId="4" fillId="0" borderId="23" xfId="0" applyNumberFormat="1" applyFont="1" applyBorder="1" applyAlignment="1">
      <alignment horizontal="center" vertical="center" wrapText="1"/>
    </xf>
    <xf numFmtId="0" fontId="4" fillId="0" borderId="11" xfId="0" applyFont="1" applyBorder="1" applyAlignment="1">
      <alignment vertical="center" wrapText="1"/>
    </xf>
    <xf numFmtId="0" fontId="4" fillId="0" borderId="23" xfId="0" applyFont="1" applyBorder="1" applyAlignment="1">
      <alignment vertical="center" wrapText="1"/>
    </xf>
    <xf numFmtId="2" fontId="3" fillId="0" borderId="29" xfId="0" applyNumberFormat="1" applyFont="1" applyBorder="1" applyAlignment="1">
      <alignment horizontal="center" vertical="center" wrapText="1"/>
    </xf>
    <xf numFmtId="0" fontId="4" fillId="0" borderId="14" xfId="0" applyFont="1" applyBorder="1" applyAlignment="1">
      <alignment vertical="center" wrapText="1"/>
    </xf>
    <xf numFmtId="0" fontId="2" fillId="0" borderId="25" xfId="0" applyFont="1" applyBorder="1" applyAlignment="1">
      <alignment horizontal="left" vertical="center" wrapText="1"/>
    </xf>
    <xf numFmtId="0" fontId="4" fillId="2" borderId="13" xfId="0" applyFont="1" applyFill="1" applyBorder="1" applyAlignment="1">
      <alignment horizontal="center" vertical="center" wrapText="1"/>
    </xf>
    <xf numFmtId="2" fontId="4" fillId="0" borderId="19" xfId="0" applyNumberFormat="1" applyFont="1" applyBorder="1" applyAlignment="1">
      <alignment horizontal="center" vertical="center" wrapText="1"/>
    </xf>
    <xf numFmtId="0" fontId="4" fillId="0" borderId="13" xfId="0" applyFont="1" applyBorder="1" applyAlignment="1">
      <alignment vertical="center" wrapText="1"/>
    </xf>
    <xf numFmtId="0" fontId="4" fillId="0" borderId="19" xfId="0" applyFont="1" applyBorder="1" applyAlignment="1">
      <alignment vertical="center" wrapText="1"/>
    </xf>
    <xf numFmtId="2" fontId="3" fillId="0" borderId="30" xfId="0" applyNumberFormat="1" applyFont="1" applyBorder="1" applyAlignment="1">
      <alignment horizontal="center" vertical="center" wrapText="1"/>
    </xf>
    <xf numFmtId="0" fontId="3" fillId="0" borderId="16" xfId="0" applyFont="1" applyBorder="1" applyAlignment="1">
      <alignment horizontal="left" vertical="center" wrapText="1"/>
    </xf>
    <xf numFmtId="0" fontId="4" fillId="0" borderId="33" xfId="0" applyFont="1" applyBorder="1" applyAlignment="1">
      <alignment vertical="center" wrapText="1"/>
    </xf>
    <xf numFmtId="0" fontId="2" fillId="0" borderId="34" xfId="0" applyFont="1" applyBorder="1" applyAlignment="1">
      <alignment horizontal="left" vertical="center" wrapText="1"/>
    </xf>
    <xf numFmtId="0" fontId="3" fillId="2" borderId="20" xfId="0" applyFont="1" applyFill="1" applyBorder="1" applyAlignment="1">
      <alignment horizontal="center" vertical="center" wrapText="1"/>
    </xf>
    <xf numFmtId="2" fontId="4" fillId="0" borderId="26" xfId="0" applyNumberFormat="1" applyFont="1" applyBorder="1" applyAlignment="1">
      <alignment horizontal="center" vertical="center" wrapText="1"/>
    </xf>
    <xf numFmtId="0" fontId="4" fillId="0" borderId="16" xfId="0" applyFont="1" applyBorder="1" applyAlignment="1">
      <alignment vertical="center" wrapText="1"/>
    </xf>
    <xf numFmtId="0" fontId="4" fillId="0" borderId="26" xfId="0" applyFont="1" applyBorder="1" applyAlignment="1">
      <alignment vertical="center" wrapText="1"/>
    </xf>
    <xf numFmtId="2" fontId="3" fillId="0" borderId="10" xfId="0" applyNumberFormat="1" applyFont="1" applyBorder="1" applyAlignment="1">
      <alignment horizontal="center" vertical="center" wrapText="1"/>
    </xf>
    <xf numFmtId="0" fontId="4" fillId="0" borderId="24" xfId="0" applyFont="1" applyBorder="1" applyAlignment="1">
      <alignment vertical="center" wrapText="1"/>
    </xf>
    <xf numFmtId="0" fontId="3" fillId="2" borderId="8" xfId="0" applyFont="1" applyFill="1" applyBorder="1" applyAlignment="1">
      <alignment horizontal="center" vertical="center" wrapText="1"/>
    </xf>
    <xf numFmtId="2" fontId="4" fillId="0" borderId="18" xfId="0" applyNumberFormat="1" applyFont="1" applyBorder="1" applyAlignment="1">
      <alignment vertical="center" wrapText="1"/>
    </xf>
    <xf numFmtId="0" fontId="4" fillId="0" borderId="25" xfId="0" applyFont="1" applyBorder="1" applyAlignment="1">
      <alignment vertical="center" wrapText="1"/>
    </xf>
    <xf numFmtId="0" fontId="3" fillId="2" borderId="11" xfId="0" applyFont="1" applyFill="1" applyBorder="1" applyAlignment="1">
      <alignment horizontal="center" vertical="center" wrapText="1"/>
    </xf>
    <xf numFmtId="2" fontId="4" fillId="0" borderId="23" xfId="0" applyNumberFormat="1"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3" fillId="0" borderId="11" xfId="0" applyFont="1" applyBorder="1" applyAlignment="1">
      <alignment horizontal="center" vertical="center" wrapText="1"/>
    </xf>
    <xf numFmtId="0" fontId="4" fillId="0" borderId="6" xfId="0" applyFont="1" applyBorder="1" applyAlignment="1">
      <alignment vertical="center" wrapText="1"/>
    </xf>
    <xf numFmtId="0" fontId="4" fillId="0" borderId="22" xfId="0" applyFont="1" applyBorder="1" applyAlignment="1">
      <alignment vertical="center" wrapText="1"/>
    </xf>
    <xf numFmtId="0" fontId="4" fillId="0" borderId="15" xfId="0" applyFont="1" applyBorder="1" applyAlignment="1">
      <alignment vertical="center" wrapText="1"/>
    </xf>
    <xf numFmtId="0" fontId="3" fillId="2" borderId="13"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7" fillId="0" borderId="0" xfId="0" applyFont="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8" fillId="0" borderId="0" xfId="0" applyFont="1" applyAlignment="1">
      <alignment vertical="center" wrapText="1"/>
    </xf>
    <xf numFmtId="0" fontId="9" fillId="0" borderId="1" xfId="0" applyFont="1" applyBorder="1" applyAlignment="1">
      <alignment horizontal="center" vertical="center" wrapText="1"/>
    </xf>
    <xf numFmtId="0" fontId="8" fillId="0" borderId="1" xfId="0" applyFont="1" applyBorder="1" applyAlignment="1">
      <alignment vertical="center" wrapText="1"/>
    </xf>
    <xf numFmtId="0" fontId="6" fillId="0" borderId="1" xfId="0" applyFont="1" applyBorder="1" applyAlignment="1">
      <alignment horizontal="left" vertical="center"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pplyProtection="1">
      <alignment vertical="top" wrapText="1"/>
      <protection locked="0"/>
    </xf>
    <xf numFmtId="0" fontId="5" fillId="0" borderId="1" xfId="0" applyFont="1" applyBorder="1" applyAlignment="1">
      <alignment horizontal="left" vertical="center" wrapText="1"/>
    </xf>
    <xf numFmtId="0" fontId="8" fillId="0" borderId="1" xfId="0" applyFont="1" applyBorder="1" applyAlignment="1">
      <alignment horizontal="center" vertical="top" wrapText="1"/>
    </xf>
    <xf numFmtId="0" fontId="8" fillId="0" borderId="1" xfId="0" applyFont="1" applyBorder="1" applyAlignment="1" applyProtection="1">
      <alignment horizontal="left" vertical="top" wrapText="1"/>
      <protection locked="0"/>
    </xf>
    <xf numFmtId="0" fontId="9" fillId="0" borderId="0" xfId="0" applyFont="1" applyAlignment="1">
      <alignment horizontal="center" vertical="center" wrapText="1"/>
    </xf>
    <xf numFmtId="0" fontId="11" fillId="0" borderId="0" xfId="0" applyFont="1" applyAlignment="1">
      <alignment horizontal="center" vertical="center" wrapText="1"/>
    </xf>
    <xf numFmtId="0" fontId="7" fillId="0" borderId="0" xfId="0" applyFont="1" applyAlignment="1">
      <alignment vertical="top" wrapText="1"/>
    </xf>
    <xf numFmtId="0" fontId="8" fillId="0" borderId="0" xfId="0" applyFont="1" applyAlignment="1">
      <alignment vertical="center"/>
    </xf>
    <xf numFmtId="0" fontId="6" fillId="0" borderId="1" xfId="0" applyFont="1" applyFill="1" applyBorder="1" applyAlignment="1">
      <alignment horizontal="center" vertical="top" wrapText="1"/>
    </xf>
    <xf numFmtId="0" fontId="8" fillId="0" borderId="1" xfId="0" applyFont="1" applyFill="1" applyBorder="1" applyAlignment="1">
      <alignment vertical="top" wrapText="1"/>
    </xf>
    <xf numFmtId="0" fontId="8" fillId="0" borderId="1" xfId="0" applyFont="1" applyFill="1" applyBorder="1" applyAlignment="1" applyProtection="1">
      <alignment vertical="top" wrapText="1"/>
      <protection locked="0"/>
    </xf>
    <xf numFmtId="0" fontId="7" fillId="0" borderId="0" xfId="0" applyFont="1" applyFill="1" applyAlignment="1">
      <alignment vertical="top" wrapText="1"/>
    </xf>
    <xf numFmtId="0" fontId="12" fillId="0" borderId="0" xfId="0" applyFont="1" applyAlignment="1">
      <alignment horizontal="left" vertical="center"/>
    </xf>
    <xf numFmtId="0" fontId="8" fillId="0" borderId="0" xfId="0" applyFont="1" applyAlignment="1">
      <alignment horizontal="left" vertical="center" wrapText="1"/>
    </xf>
    <xf numFmtId="0" fontId="8" fillId="0" borderId="6" xfId="0" applyFont="1" applyBorder="1" applyAlignment="1">
      <alignment horizontal="center" vertical="top" wrapText="1"/>
    </xf>
    <xf numFmtId="0" fontId="8" fillId="0" borderId="36" xfId="0" applyFont="1" applyBorder="1" applyAlignment="1">
      <alignment horizontal="center" vertical="top"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6" xfId="0"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35"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3" fillId="2" borderId="2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1" xfId="0" applyFont="1" applyFill="1" applyBorder="1" applyAlignment="1">
      <alignment horizontal="center" vertical="center" wrapText="1"/>
    </xf>
    <xf numFmtId="2" fontId="4" fillId="0" borderId="26" xfId="0" applyNumberFormat="1" applyFont="1" applyBorder="1" applyAlignment="1">
      <alignment horizontal="center" vertical="center" wrapText="1"/>
    </xf>
    <xf numFmtId="2" fontId="4" fillId="0" borderId="27" xfId="0" applyNumberFormat="1" applyFont="1" applyBorder="1" applyAlignment="1">
      <alignment horizontal="center" vertical="center" wrapText="1"/>
    </xf>
    <xf numFmtId="2" fontId="4" fillId="0" borderId="28" xfId="0" applyNumberFormat="1"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1" xfId="0" applyFont="1" applyBorder="1" applyAlignment="1">
      <alignment horizontal="left"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2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zoomScale="85" zoomScaleNormal="85" workbookViewId="0"/>
  </sheetViews>
  <sheetFormatPr defaultColWidth="8.88671875" defaultRowHeight="18" x14ac:dyDescent="0.3"/>
  <cols>
    <col min="1" max="1" width="9.44140625" style="63" customWidth="1"/>
    <col min="2" max="2" width="31" style="64" customWidth="1"/>
    <col min="3" max="3" width="33.33203125" style="53" customWidth="1"/>
    <col min="4" max="4" width="23.109375" style="53" customWidth="1"/>
    <col min="5" max="5" width="13.6640625" style="50" customWidth="1"/>
    <col min="6" max="6" width="45.6640625" style="70" customWidth="1"/>
    <col min="7" max="7" width="27.6640625" style="65" customWidth="1"/>
    <col min="8" max="8" width="27.88671875" style="65" customWidth="1"/>
    <col min="9" max="11" width="27.109375" style="65" customWidth="1"/>
    <col min="12" max="16384" width="8.88671875" style="50"/>
  </cols>
  <sheetData>
    <row r="1" spans="1:12" x14ac:dyDescent="0.3">
      <c r="A1" s="71" t="s">
        <v>141</v>
      </c>
    </row>
    <row r="3" spans="1:12" ht="29.1" customHeight="1" x14ac:dyDescent="0.3">
      <c r="A3" s="81" t="s">
        <v>21</v>
      </c>
      <c r="B3" s="81" t="s">
        <v>2</v>
      </c>
      <c r="C3" s="82" t="s">
        <v>0</v>
      </c>
      <c r="D3" s="82" t="s">
        <v>23</v>
      </c>
      <c r="E3" s="82" t="s">
        <v>20</v>
      </c>
      <c r="F3" s="82"/>
      <c r="G3" s="80" t="s">
        <v>25</v>
      </c>
      <c r="H3" s="80"/>
      <c r="I3" s="80"/>
      <c r="J3" s="80"/>
      <c r="K3" s="80"/>
    </row>
    <row r="4" spans="1:12" s="53" customFormat="1" ht="15.6" x14ac:dyDescent="0.3">
      <c r="A4" s="81"/>
      <c r="B4" s="81"/>
      <c r="C4" s="82"/>
      <c r="D4" s="82"/>
      <c r="E4" s="51" t="s">
        <v>24</v>
      </c>
      <c r="F4" s="67" t="s">
        <v>1</v>
      </c>
      <c r="G4" s="52">
        <v>4</v>
      </c>
      <c r="H4" s="52">
        <v>3</v>
      </c>
      <c r="I4" s="52">
        <v>2</v>
      </c>
      <c r="J4" s="52">
        <v>1</v>
      </c>
      <c r="K4" s="52">
        <v>0</v>
      </c>
    </row>
    <row r="5" spans="1:12" ht="138.75" customHeight="1" x14ac:dyDescent="0.3">
      <c r="A5" s="54">
        <v>1</v>
      </c>
      <c r="B5" s="75" t="s">
        <v>10</v>
      </c>
      <c r="C5" s="55" t="s">
        <v>4</v>
      </c>
      <c r="D5" s="56"/>
      <c r="E5" s="54" t="s">
        <v>22</v>
      </c>
      <c r="F5" s="68" t="s">
        <v>101</v>
      </c>
      <c r="G5" s="58" t="s">
        <v>123</v>
      </c>
      <c r="H5" s="58" t="s">
        <v>34</v>
      </c>
      <c r="I5" s="58" t="s">
        <v>35</v>
      </c>
      <c r="J5" s="58" t="s">
        <v>90</v>
      </c>
      <c r="K5" s="58" t="s">
        <v>100</v>
      </c>
    </row>
    <row r="6" spans="1:12" ht="183" customHeight="1" x14ac:dyDescent="0.3">
      <c r="A6" s="54">
        <v>2</v>
      </c>
      <c r="B6" s="75"/>
      <c r="C6" s="55" t="s">
        <v>3</v>
      </c>
      <c r="D6" s="56"/>
      <c r="E6" s="54" t="s">
        <v>22</v>
      </c>
      <c r="F6" s="68" t="s">
        <v>91</v>
      </c>
      <c r="G6" s="59" t="s">
        <v>102</v>
      </c>
      <c r="H6" s="59" t="s">
        <v>124</v>
      </c>
      <c r="I6" s="59" t="s">
        <v>36</v>
      </c>
      <c r="J6" s="59" t="s">
        <v>103</v>
      </c>
      <c r="K6" s="59" t="s">
        <v>104</v>
      </c>
    </row>
    <row r="7" spans="1:12" ht="214.5" customHeight="1" x14ac:dyDescent="0.3">
      <c r="A7" s="54">
        <v>3</v>
      </c>
      <c r="B7" s="75"/>
      <c r="C7" s="55" t="s">
        <v>5</v>
      </c>
      <c r="D7" s="56"/>
      <c r="E7" s="54" t="s">
        <v>22</v>
      </c>
      <c r="F7" s="69" t="s">
        <v>131</v>
      </c>
      <c r="G7" s="59" t="s">
        <v>132</v>
      </c>
      <c r="H7" s="59" t="s">
        <v>133</v>
      </c>
      <c r="I7" s="59" t="s">
        <v>134</v>
      </c>
      <c r="J7" s="59" t="s">
        <v>86</v>
      </c>
      <c r="K7" s="59" t="s">
        <v>135</v>
      </c>
    </row>
    <row r="8" spans="1:12" ht="86.25" customHeight="1" x14ac:dyDescent="0.3">
      <c r="A8" s="54">
        <v>4</v>
      </c>
      <c r="B8" s="75"/>
      <c r="C8" s="55" t="s">
        <v>44</v>
      </c>
      <c r="D8" s="56"/>
      <c r="E8" s="54" t="s">
        <v>22</v>
      </c>
      <c r="F8" s="68" t="s">
        <v>138</v>
      </c>
      <c r="G8" s="59" t="s">
        <v>37</v>
      </c>
      <c r="H8" s="59" t="s">
        <v>45</v>
      </c>
      <c r="I8" s="59" t="s">
        <v>46</v>
      </c>
      <c r="J8" s="59" t="s">
        <v>47</v>
      </c>
      <c r="K8" s="59" t="s">
        <v>105</v>
      </c>
    </row>
    <row r="9" spans="1:12" ht="311.25" customHeight="1" x14ac:dyDescent="0.3">
      <c r="A9" s="54">
        <v>5</v>
      </c>
      <c r="B9" s="75"/>
      <c r="C9" s="55" t="s">
        <v>7</v>
      </c>
      <c r="D9" s="56"/>
      <c r="E9" s="54" t="s">
        <v>22</v>
      </c>
      <c r="F9" s="68" t="s">
        <v>83</v>
      </c>
      <c r="G9" s="57" t="s">
        <v>108</v>
      </c>
      <c r="H9" s="57" t="s">
        <v>87</v>
      </c>
      <c r="I9" s="58" t="s">
        <v>88</v>
      </c>
      <c r="J9" s="58" t="s">
        <v>109</v>
      </c>
      <c r="K9" s="58" t="s">
        <v>48</v>
      </c>
    </row>
    <row r="10" spans="1:12" ht="228" customHeight="1" x14ac:dyDescent="0.3">
      <c r="A10" s="54">
        <v>6</v>
      </c>
      <c r="B10" s="75"/>
      <c r="C10" s="55" t="s">
        <v>49</v>
      </c>
      <c r="D10" s="56"/>
      <c r="E10" s="54" t="s">
        <v>22</v>
      </c>
      <c r="F10" s="68" t="s">
        <v>136</v>
      </c>
      <c r="G10" s="57" t="s">
        <v>110</v>
      </c>
      <c r="H10" s="57" t="s">
        <v>50</v>
      </c>
      <c r="I10" s="57" t="s">
        <v>111</v>
      </c>
      <c r="J10" s="58" t="s">
        <v>112</v>
      </c>
      <c r="K10" s="58" t="s">
        <v>51</v>
      </c>
    </row>
    <row r="11" spans="1:12" ht="135.75" customHeight="1" x14ac:dyDescent="0.3">
      <c r="A11" s="54">
        <v>7</v>
      </c>
      <c r="B11" s="60" t="s">
        <v>11</v>
      </c>
      <c r="C11" s="55" t="s">
        <v>9</v>
      </c>
      <c r="D11" s="56"/>
      <c r="E11" s="54" t="s">
        <v>22</v>
      </c>
      <c r="F11" s="68" t="s">
        <v>92</v>
      </c>
      <c r="G11" s="57" t="s">
        <v>94</v>
      </c>
      <c r="H11" s="57" t="s">
        <v>93</v>
      </c>
      <c r="I11" s="57" t="s">
        <v>52</v>
      </c>
      <c r="J11" s="73" t="s">
        <v>53</v>
      </c>
      <c r="K11" s="74"/>
    </row>
    <row r="12" spans="1:12" ht="183.75" customHeight="1" x14ac:dyDescent="0.3">
      <c r="A12" s="54">
        <v>8</v>
      </c>
      <c r="B12" s="75" t="s">
        <v>12</v>
      </c>
      <c r="C12" s="76" t="s">
        <v>13</v>
      </c>
      <c r="D12" s="55" t="s">
        <v>95</v>
      </c>
      <c r="E12" s="54" t="s">
        <v>22</v>
      </c>
      <c r="F12" s="68" t="s">
        <v>89</v>
      </c>
      <c r="G12" s="58" t="s">
        <v>99</v>
      </c>
      <c r="H12" s="58" t="s">
        <v>98</v>
      </c>
      <c r="I12" s="58" t="s">
        <v>97</v>
      </c>
      <c r="J12" s="58" t="s">
        <v>96</v>
      </c>
      <c r="K12" s="58" t="s">
        <v>125</v>
      </c>
      <c r="L12" s="1"/>
    </row>
    <row r="13" spans="1:12" ht="86.25" customHeight="1" x14ac:dyDescent="0.3">
      <c r="A13" s="54">
        <v>9</v>
      </c>
      <c r="B13" s="75"/>
      <c r="C13" s="76"/>
      <c r="D13" s="55" t="s">
        <v>14</v>
      </c>
      <c r="E13" s="54" t="s">
        <v>22</v>
      </c>
      <c r="F13" s="68" t="s">
        <v>139</v>
      </c>
      <c r="G13" s="61" t="s">
        <v>38</v>
      </c>
      <c r="H13" s="61" t="s">
        <v>39</v>
      </c>
      <c r="I13" s="61" t="s">
        <v>40</v>
      </c>
      <c r="J13" s="61" t="s">
        <v>41</v>
      </c>
      <c r="K13" s="61" t="s">
        <v>126</v>
      </c>
    </row>
    <row r="14" spans="1:12" ht="120.75" customHeight="1" x14ac:dyDescent="0.3">
      <c r="A14" s="54">
        <v>10</v>
      </c>
      <c r="B14" s="75"/>
      <c r="C14" s="55" t="s">
        <v>16</v>
      </c>
      <c r="D14" s="55"/>
      <c r="E14" s="54" t="s">
        <v>22</v>
      </c>
      <c r="F14" s="68" t="s">
        <v>140</v>
      </c>
      <c r="G14" s="57" t="s">
        <v>113</v>
      </c>
      <c r="H14" s="57" t="s">
        <v>54</v>
      </c>
      <c r="I14" s="57" t="s">
        <v>114</v>
      </c>
      <c r="J14" s="57" t="s">
        <v>106</v>
      </c>
      <c r="K14" s="57" t="s">
        <v>55</v>
      </c>
    </row>
    <row r="15" spans="1:12" ht="70.5" customHeight="1" x14ac:dyDescent="0.3">
      <c r="A15" s="54">
        <v>11</v>
      </c>
      <c r="B15" s="75"/>
      <c r="C15" s="76" t="s">
        <v>17</v>
      </c>
      <c r="D15" s="55" t="s">
        <v>18</v>
      </c>
      <c r="E15" s="54" t="s">
        <v>22</v>
      </c>
      <c r="F15" s="68" t="s">
        <v>107</v>
      </c>
      <c r="G15" s="77" t="s">
        <v>56</v>
      </c>
      <c r="H15" s="78"/>
      <c r="I15" s="78"/>
      <c r="J15" s="78"/>
      <c r="K15" s="79"/>
    </row>
    <row r="16" spans="1:12" ht="50.4" customHeight="1" x14ac:dyDescent="0.3">
      <c r="A16" s="54"/>
      <c r="B16" s="75"/>
      <c r="C16" s="76"/>
      <c r="D16" s="55"/>
      <c r="E16" s="54"/>
      <c r="F16" s="68" t="s">
        <v>57</v>
      </c>
      <c r="G16" s="57" t="s">
        <v>58</v>
      </c>
      <c r="H16" s="57" t="s">
        <v>59</v>
      </c>
      <c r="I16" s="57" t="s">
        <v>60</v>
      </c>
      <c r="J16" s="57" t="s">
        <v>61</v>
      </c>
      <c r="K16" s="57" t="s">
        <v>43</v>
      </c>
    </row>
    <row r="17" spans="1:11" ht="37.5" customHeight="1" x14ac:dyDescent="0.3">
      <c r="A17" s="54"/>
      <c r="B17" s="75"/>
      <c r="C17" s="76"/>
      <c r="D17" s="55"/>
      <c r="E17" s="54"/>
      <c r="F17" s="68" t="s">
        <v>62</v>
      </c>
      <c r="G17" s="57" t="s">
        <v>63</v>
      </c>
      <c r="H17" s="57" t="s">
        <v>64</v>
      </c>
      <c r="I17" s="57" t="s">
        <v>65</v>
      </c>
      <c r="J17" s="57" t="s">
        <v>66</v>
      </c>
      <c r="K17" s="57" t="s">
        <v>43</v>
      </c>
    </row>
    <row r="18" spans="1:11" ht="36.75" customHeight="1" x14ac:dyDescent="0.3">
      <c r="A18" s="54"/>
      <c r="B18" s="75"/>
      <c r="C18" s="76"/>
      <c r="D18" s="55"/>
      <c r="E18" s="54"/>
      <c r="F18" s="68" t="s">
        <v>67</v>
      </c>
      <c r="G18" s="57" t="s">
        <v>68</v>
      </c>
      <c r="H18" s="57" t="s">
        <v>69</v>
      </c>
      <c r="I18" s="57" t="s">
        <v>70</v>
      </c>
      <c r="J18" s="57" t="s">
        <v>71</v>
      </c>
      <c r="K18" s="57" t="s">
        <v>43</v>
      </c>
    </row>
    <row r="19" spans="1:11" ht="66.900000000000006" customHeight="1" x14ac:dyDescent="0.3">
      <c r="A19" s="54"/>
      <c r="B19" s="75"/>
      <c r="C19" s="76"/>
      <c r="D19" s="55"/>
      <c r="E19" s="54"/>
      <c r="F19" s="68" t="s">
        <v>72</v>
      </c>
      <c r="G19" s="57" t="s">
        <v>73</v>
      </c>
      <c r="H19" s="57" t="s">
        <v>74</v>
      </c>
      <c r="I19" s="57" t="s">
        <v>75</v>
      </c>
      <c r="J19" s="57" t="s">
        <v>76</v>
      </c>
      <c r="K19" s="57" t="s">
        <v>43</v>
      </c>
    </row>
    <row r="20" spans="1:11" ht="147.75" customHeight="1" x14ac:dyDescent="0.3">
      <c r="A20" s="54">
        <v>12</v>
      </c>
      <c r="B20" s="75"/>
      <c r="C20" s="76"/>
      <c r="D20" s="55" t="s">
        <v>32</v>
      </c>
      <c r="E20" s="54" t="s">
        <v>22</v>
      </c>
      <c r="F20" s="68" t="s">
        <v>115</v>
      </c>
      <c r="G20" s="62" t="s">
        <v>116</v>
      </c>
      <c r="H20" s="62" t="s">
        <v>117</v>
      </c>
      <c r="I20" s="62" t="s">
        <v>77</v>
      </c>
      <c r="J20" s="62" t="s">
        <v>42</v>
      </c>
      <c r="K20" s="59" t="s">
        <v>43</v>
      </c>
    </row>
    <row r="21" spans="1:11" ht="99.75" customHeight="1" x14ac:dyDescent="0.3">
      <c r="A21" s="54">
        <v>13</v>
      </c>
      <c r="B21" s="75"/>
      <c r="C21" s="76"/>
      <c r="D21" s="55" t="s">
        <v>33</v>
      </c>
      <c r="E21" s="54" t="s">
        <v>22</v>
      </c>
      <c r="F21" s="68" t="s">
        <v>118</v>
      </c>
      <c r="G21" s="62" t="s">
        <v>84</v>
      </c>
      <c r="H21" s="62" t="s">
        <v>119</v>
      </c>
      <c r="I21" s="62" t="s">
        <v>78</v>
      </c>
      <c r="J21" s="62" t="s">
        <v>127</v>
      </c>
      <c r="K21" s="62" t="s">
        <v>79</v>
      </c>
    </row>
    <row r="22" spans="1:11" ht="147.75" customHeight="1" x14ac:dyDescent="0.3">
      <c r="A22" s="54">
        <v>14</v>
      </c>
      <c r="B22" s="75"/>
      <c r="C22" s="55" t="s">
        <v>19</v>
      </c>
      <c r="D22" s="55"/>
      <c r="E22" s="54" t="s">
        <v>22</v>
      </c>
      <c r="F22" s="68" t="s">
        <v>80</v>
      </c>
      <c r="G22" s="57" t="s">
        <v>120</v>
      </c>
      <c r="H22" s="57" t="s">
        <v>121</v>
      </c>
      <c r="I22" s="57" t="s">
        <v>122</v>
      </c>
      <c r="J22" s="57" t="s">
        <v>85</v>
      </c>
      <c r="K22" s="57" t="s">
        <v>81</v>
      </c>
    </row>
    <row r="23" spans="1:11" x14ac:dyDescent="0.3">
      <c r="C23" s="53" t="s">
        <v>82</v>
      </c>
    </row>
    <row r="24" spans="1:11" ht="22.5" customHeight="1" x14ac:dyDescent="0.3">
      <c r="C24" s="72" t="s">
        <v>128</v>
      </c>
      <c r="D24" s="72"/>
      <c r="E24" s="72"/>
      <c r="F24" s="72"/>
      <c r="G24" s="72"/>
    </row>
    <row r="25" spans="1:11" ht="22.5" customHeight="1" x14ac:dyDescent="0.3">
      <c r="C25" s="53" t="s">
        <v>129</v>
      </c>
    </row>
    <row r="26" spans="1:11" x14ac:dyDescent="0.3">
      <c r="C26" s="66" t="s">
        <v>130</v>
      </c>
    </row>
    <row r="27" spans="1:11" x14ac:dyDescent="0.3">
      <c r="C27" s="66" t="s">
        <v>137</v>
      </c>
    </row>
  </sheetData>
  <mergeCells count="13">
    <mergeCell ref="G3:K3"/>
    <mergeCell ref="B5:B10"/>
    <mergeCell ref="C12:C13"/>
    <mergeCell ref="A3:A4"/>
    <mergeCell ref="B3:B4"/>
    <mergeCell ref="C3:C4"/>
    <mergeCell ref="D3:D4"/>
    <mergeCell ref="E3:F3"/>
    <mergeCell ref="C24:G24"/>
    <mergeCell ref="J11:K11"/>
    <mergeCell ref="B12:B22"/>
    <mergeCell ref="C15:C21"/>
    <mergeCell ref="G15:K15"/>
  </mergeCells>
  <conditionalFormatting sqref="B5 E4:F4 B3:D3 E5:E22">
    <cfRule type="cellIs" dxfId="21" priority="12" operator="equal">
      <formula>"Tidak dinilai"</formula>
    </cfRule>
  </conditionalFormatting>
  <conditionalFormatting sqref="D6">
    <cfRule type="cellIs" dxfId="20" priority="10" operator="equal">
      <formula>"Tidak dinilai"</formula>
    </cfRule>
  </conditionalFormatting>
  <conditionalFormatting sqref="D5">
    <cfRule type="cellIs" dxfId="19" priority="11" operator="equal">
      <formula>"Tidak dinilai"</formula>
    </cfRule>
  </conditionalFormatting>
  <conditionalFormatting sqref="D11">
    <cfRule type="cellIs" dxfId="18" priority="5" operator="equal">
      <formula>"Tidak dinilai"</formula>
    </cfRule>
  </conditionalFormatting>
  <conditionalFormatting sqref="D8">
    <cfRule type="cellIs" dxfId="17" priority="8" operator="equal">
      <formula>"Tidak dinilai"</formula>
    </cfRule>
  </conditionalFormatting>
  <conditionalFormatting sqref="D7">
    <cfRule type="cellIs" dxfId="16" priority="9" operator="equal">
      <formula>"Tidak dinilai"</formula>
    </cfRule>
  </conditionalFormatting>
  <conditionalFormatting sqref="D9">
    <cfRule type="cellIs" dxfId="15" priority="7" operator="equal">
      <formula>"Tidak dinilai"</formula>
    </cfRule>
  </conditionalFormatting>
  <conditionalFormatting sqref="D10">
    <cfRule type="cellIs" dxfId="14" priority="6" operator="equal">
      <formula>"Tidak dinilai"</formula>
    </cfRule>
  </conditionalFormatting>
  <conditionalFormatting sqref="A3">
    <cfRule type="cellIs" dxfId="13" priority="4" operator="equal">
      <formula>"Tidak dinilai"</formula>
    </cfRule>
  </conditionalFormatting>
  <conditionalFormatting sqref="G4:K4">
    <cfRule type="cellIs" dxfId="12" priority="3" operator="equal">
      <formula>"Tidak dinilai"</formula>
    </cfRule>
  </conditionalFormatting>
  <dataValidations disablePrompts="1" count="1">
    <dataValidation type="list" allowBlank="1" showInputMessage="1" showErrorMessage="1" sqref="E5:E22">
      <formula1>"Diminta, Tidak Diminta"</formula1>
    </dataValidation>
  </dataValidations>
  <pageMargins left="0.7" right="0.7" top="0.75" bottom="0.75" header="0.3" footer="0.3"/>
  <pageSetup scale="41"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20"/>
  <sheetViews>
    <sheetView zoomScale="85" zoomScaleNormal="85" workbookViewId="0">
      <selection sqref="A1:A2"/>
    </sheetView>
  </sheetViews>
  <sheetFormatPr defaultColWidth="8.88671875" defaultRowHeight="13.8" x14ac:dyDescent="0.3"/>
  <cols>
    <col min="1" max="1" width="10.33203125" style="46" customWidth="1"/>
    <col min="2" max="2" width="26.33203125" style="47" customWidth="1"/>
    <col min="3" max="3" width="43.44140625" style="2" customWidth="1"/>
    <col min="4" max="4" width="54.33203125" style="2" customWidth="1"/>
    <col min="5" max="6" width="5.6640625" style="2" customWidth="1"/>
    <col min="7" max="8" width="5.6640625" style="47" customWidth="1"/>
    <col min="9" max="10" width="5.6640625" style="2" customWidth="1"/>
    <col min="11" max="11" width="7.5546875" style="2" customWidth="1"/>
    <col min="12" max="16384" width="8.88671875" style="2"/>
  </cols>
  <sheetData>
    <row r="1" spans="1:11" ht="29.1" customHeight="1" x14ac:dyDescent="0.3">
      <c r="A1" s="109" t="s">
        <v>21</v>
      </c>
      <c r="B1" s="110" t="s">
        <v>2</v>
      </c>
      <c r="C1" s="112" t="s">
        <v>0</v>
      </c>
      <c r="D1" s="114" t="s">
        <v>23</v>
      </c>
      <c r="E1" s="100" t="s">
        <v>26</v>
      </c>
      <c r="F1" s="101"/>
      <c r="G1" s="100" t="s">
        <v>27</v>
      </c>
      <c r="H1" s="101"/>
      <c r="I1" s="100" t="s">
        <v>28</v>
      </c>
      <c r="J1" s="101"/>
      <c r="K1" s="104" t="s">
        <v>29</v>
      </c>
    </row>
    <row r="2" spans="1:11" ht="15.75" customHeight="1" thickBot="1" x14ac:dyDescent="0.35">
      <c r="A2" s="109"/>
      <c r="B2" s="111"/>
      <c r="C2" s="113"/>
      <c r="D2" s="115"/>
      <c r="E2" s="102"/>
      <c r="F2" s="103"/>
      <c r="G2" s="102"/>
      <c r="H2" s="103"/>
      <c r="I2" s="102"/>
      <c r="J2" s="103"/>
      <c r="K2" s="105"/>
    </row>
    <row r="3" spans="1:11" x14ac:dyDescent="0.3">
      <c r="A3" s="3">
        <v>1</v>
      </c>
      <c r="B3" s="106" t="s">
        <v>10</v>
      </c>
      <c r="C3" s="4" t="s">
        <v>4</v>
      </c>
      <c r="D3" s="5"/>
      <c r="E3" s="89">
        <v>9</v>
      </c>
      <c r="F3" s="92">
        <f>E3/$E$17</f>
        <v>0.5</v>
      </c>
      <c r="G3" s="6">
        <v>4</v>
      </c>
      <c r="H3" s="7">
        <f t="shared" ref="H3:H8" si="0">G3/(SUM($G$3:$G$8))</f>
        <v>0.13793103448275862</v>
      </c>
      <c r="I3" s="8"/>
      <c r="J3" s="9"/>
      <c r="K3" s="10">
        <f>F3*H3*100</f>
        <v>6.8965517241379306</v>
      </c>
    </row>
    <row r="4" spans="1:11" x14ac:dyDescent="0.3">
      <c r="A4" s="3">
        <f>A3+1</f>
        <v>2</v>
      </c>
      <c r="B4" s="107"/>
      <c r="C4" s="11" t="s">
        <v>3</v>
      </c>
      <c r="D4" s="12"/>
      <c r="E4" s="90"/>
      <c r="F4" s="93"/>
      <c r="G4" s="13">
        <v>4</v>
      </c>
      <c r="H4" s="14">
        <f t="shared" si="0"/>
        <v>0.13793103448275862</v>
      </c>
      <c r="I4" s="15"/>
      <c r="J4" s="16"/>
      <c r="K4" s="17">
        <f>F3*H4*100</f>
        <v>6.8965517241379306</v>
      </c>
    </row>
    <row r="5" spans="1:11" x14ac:dyDescent="0.3">
      <c r="A5" s="3">
        <f t="shared" ref="A5:A16" si="1">A4+1</f>
        <v>3</v>
      </c>
      <c r="B5" s="107"/>
      <c r="C5" s="11" t="s">
        <v>5</v>
      </c>
      <c r="D5" s="12"/>
      <c r="E5" s="90"/>
      <c r="F5" s="93"/>
      <c r="G5" s="13">
        <v>8</v>
      </c>
      <c r="H5" s="14">
        <f t="shared" si="0"/>
        <v>0.27586206896551724</v>
      </c>
      <c r="I5" s="15"/>
      <c r="J5" s="16"/>
      <c r="K5" s="17">
        <f>F3*H5*100</f>
        <v>13.793103448275861</v>
      </c>
    </row>
    <row r="6" spans="1:11" x14ac:dyDescent="0.3">
      <c r="A6" s="3">
        <f t="shared" si="1"/>
        <v>4</v>
      </c>
      <c r="B6" s="107"/>
      <c r="C6" s="11" t="s">
        <v>6</v>
      </c>
      <c r="D6" s="12"/>
      <c r="E6" s="90"/>
      <c r="F6" s="93"/>
      <c r="G6" s="13">
        <v>7</v>
      </c>
      <c r="H6" s="14">
        <f t="shared" si="0"/>
        <v>0.2413793103448276</v>
      </c>
      <c r="I6" s="15"/>
      <c r="J6" s="16"/>
      <c r="K6" s="17">
        <f>F3*H6*100</f>
        <v>12.068965517241379</v>
      </c>
    </row>
    <row r="7" spans="1:11" x14ac:dyDescent="0.3">
      <c r="A7" s="3">
        <f t="shared" si="1"/>
        <v>5</v>
      </c>
      <c r="B7" s="107"/>
      <c r="C7" s="11" t="s">
        <v>7</v>
      </c>
      <c r="D7" s="12"/>
      <c r="E7" s="90"/>
      <c r="F7" s="93"/>
      <c r="G7" s="13">
        <v>5</v>
      </c>
      <c r="H7" s="14">
        <f t="shared" si="0"/>
        <v>0.17241379310344829</v>
      </c>
      <c r="I7" s="15"/>
      <c r="J7" s="16"/>
      <c r="K7" s="17">
        <f>F3*H7*100</f>
        <v>8.6206896551724146</v>
      </c>
    </row>
    <row r="8" spans="1:11" ht="28.2" thickBot="1" x14ac:dyDescent="0.35">
      <c r="A8" s="3">
        <f t="shared" si="1"/>
        <v>6</v>
      </c>
      <c r="B8" s="108"/>
      <c r="C8" s="18" t="s">
        <v>8</v>
      </c>
      <c r="D8" s="19"/>
      <c r="E8" s="91"/>
      <c r="F8" s="94"/>
      <c r="G8" s="20">
        <v>1</v>
      </c>
      <c r="H8" s="21">
        <f t="shared" si="0"/>
        <v>3.4482758620689655E-2</v>
      </c>
      <c r="I8" s="22"/>
      <c r="J8" s="23"/>
      <c r="K8" s="24">
        <f>F3*H8*100</f>
        <v>1.7241379310344827</v>
      </c>
    </row>
    <row r="9" spans="1:11" ht="14.4" thickBot="1" x14ac:dyDescent="0.35">
      <c r="A9" s="3">
        <f t="shared" si="1"/>
        <v>7</v>
      </c>
      <c r="B9" s="25" t="s">
        <v>11</v>
      </c>
      <c r="C9" s="26" t="s">
        <v>9</v>
      </c>
      <c r="D9" s="27"/>
      <c r="E9" s="28">
        <v>3</v>
      </c>
      <c r="F9" s="29">
        <f>E9/$E$17</f>
        <v>0.16666666666666666</v>
      </c>
      <c r="G9" s="30"/>
      <c r="H9" s="30"/>
      <c r="I9" s="30"/>
      <c r="J9" s="31"/>
      <c r="K9" s="32">
        <f>F9*100</f>
        <v>16.666666666666664</v>
      </c>
    </row>
    <row r="10" spans="1:11" ht="27.6" x14ac:dyDescent="0.3">
      <c r="A10" s="3">
        <f t="shared" si="1"/>
        <v>8</v>
      </c>
      <c r="B10" s="83" t="s">
        <v>12</v>
      </c>
      <c r="C10" s="87" t="s">
        <v>13</v>
      </c>
      <c r="D10" s="33" t="s">
        <v>15</v>
      </c>
      <c r="E10" s="89">
        <v>6</v>
      </c>
      <c r="F10" s="92">
        <f>E10/$E$17</f>
        <v>0.33333333333333331</v>
      </c>
      <c r="G10" s="95">
        <v>4</v>
      </c>
      <c r="H10" s="97">
        <f>G10/SUM($G$10:$G$16)</f>
        <v>0.2857142857142857</v>
      </c>
      <c r="I10" s="34">
        <v>5</v>
      </c>
      <c r="J10" s="35">
        <f>I10/SUM(I10:I11)</f>
        <v>0.41666666666666669</v>
      </c>
      <c r="K10" s="10">
        <f>F10*H10*J10*100</f>
        <v>3.9682539682539679</v>
      </c>
    </row>
    <row r="11" spans="1:11" ht="28.2" thickBot="1" x14ac:dyDescent="0.35">
      <c r="A11" s="3">
        <f t="shared" si="1"/>
        <v>9</v>
      </c>
      <c r="B11" s="84"/>
      <c r="C11" s="88"/>
      <c r="D11" s="36" t="s">
        <v>14</v>
      </c>
      <c r="E11" s="90"/>
      <c r="F11" s="93"/>
      <c r="G11" s="96"/>
      <c r="H11" s="98"/>
      <c r="I11" s="37">
        <v>7</v>
      </c>
      <c r="J11" s="38">
        <f>I11/SUM(I10:I11)</f>
        <v>0.58333333333333337</v>
      </c>
      <c r="K11" s="17">
        <f>F10*H10*J11*100</f>
        <v>5.5555555555555562</v>
      </c>
    </row>
    <row r="12" spans="1:11" ht="14.4" thickBot="1" x14ac:dyDescent="0.35">
      <c r="A12" s="3">
        <f t="shared" si="1"/>
        <v>10</v>
      </c>
      <c r="B12" s="85"/>
      <c r="C12" s="39" t="s">
        <v>16</v>
      </c>
      <c r="D12" s="40"/>
      <c r="E12" s="90"/>
      <c r="F12" s="93"/>
      <c r="G12" s="37">
        <v>5</v>
      </c>
      <c r="H12" s="14">
        <f>G12/SUM($G$10:$G$16)</f>
        <v>0.35714285714285715</v>
      </c>
      <c r="I12" s="41"/>
      <c r="J12" s="16"/>
      <c r="K12" s="17">
        <f>F10*H12*100</f>
        <v>11.904761904761903</v>
      </c>
    </row>
    <row r="13" spans="1:11" x14ac:dyDescent="0.3">
      <c r="A13" s="3">
        <f t="shared" si="1"/>
        <v>11</v>
      </c>
      <c r="B13" s="84"/>
      <c r="C13" s="87" t="s">
        <v>17</v>
      </c>
      <c r="D13" s="33" t="s">
        <v>18</v>
      </c>
      <c r="E13" s="90"/>
      <c r="F13" s="93"/>
      <c r="G13" s="96">
        <v>3</v>
      </c>
      <c r="H13" s="98">
        <f>G13/SUM(G10:G16)</f>
        <v>0.21428571428571427</v>
      </c>
      <c r="I13" s="37">
        <v>7</v>
      </c>
      <c r="J13" s="38">
        <f>I13/SUM($I$13:$I$15)</f>
        <v>0.41176470588235292</v>
      </c>
      <c r="K13" s="17">
        <f>F10*H13*J13*100</f>
        <v>2.9411764705882351</v>
      </c>
    </row>
    <row r="14" spans="1:11" x14ac:dyDescent="0.3">
      <c r="A14" s="3">
        <f t="shared" si="1"/>
        <v>12</v>
      </c>
      <c r="B14" s="84"/>
      <c r="C14" s="99"/>
      <c r="D14" s="42" t="s">
        <v>32</v>
      </c>
      <c r="E14" s="90"/>
      <c r="F14" s="93"/>
      <c r="G14" s="96"/>
      <c r="H14" s="98"/>
      <c r="I14" s="37">
        <v>5</v>
      </c>
      <c r="J14" s="38">
        <f>I14/SUM($I$13:$I$15)</f>
        <v>0.29411764705882354</v>
      </c>
      <c r="K14" s="17">
        <f>F10*H13*J14*100</f>
        <v>2.1008403361344534</v>
      </c>
    </row>
    <row r="15" spans="1:11" ht="28.2" thickBot="1" x14ac:dyDescent="0.35">
      <c r="A15" s="3">
        <f t="shared" si="1"/>
        <v>13</v>
      </c>
      <c r="B15" s="84"/>
      <c r="C15" s="88"/>
      <c r="D15" s="36" t="s">
        <v>33</v>
      </c>
      <c r="E15" s="90"/>
      <c r="F15" s="93"/>
      <c r="G15" s="96"/>
      <c r="H15" s="98"/>
      <c r="I15" s="37">
        <v>5</v>
      </c>
      <c r="J15" s="38">
        <f>I15/SUM($I$13:$I$15)</f>
        <v>0.29411764705882354</v>
      </c>
      <c r="K15" s="17">
        <f>F10*H13*J15*100</f>
        <v>2.1008403361344534</v>
      </c>
    </row>
    <row r="16" spans="1:11" ht="14.4" thickBot="1" x14ac:dyDescent="0.35">
      <c r="A16" s="3">
        <f t="shared" si="1"/>
        <v>14</v>
      </c>
      <c r="B16" s="86"/>
      <c r="C16" s="43" t="s">
        <v>19</v>
      </c>
      <c r="D16" s="44"/>
      <c r="E16" s="91"/>
      <c r="F16" s="94"/>
      <c r="G16" s="45">
        <v>2</v>
      </c>
      <c r="H16" s="21">
        <f>G16/SUM($G$10:$G$16)</f>
        <v>0.14285714285714285</v>
      </c>
      <c r="I16" s="22"/>
      <c r="J16" s="23"/>
      <c r="K16" s="24">
        <f>+F10*H16*100</f>
        <v>4.7619047619047619</v>
      </c>
    </row>
    <row r="17" spans="5:11" x14ac:dyDescent="0.3">
      <c r="E17" s="48">
        <f>SUM(E3:E16)</f>
        <v>18</v>
      </c>
      <c r="F17" s="49">
        <f>SUM(F3:F16)</f>
        <v>1</v>
      </c>
      <c r="K17" s="48">
        <f>SUM(K3:K16)</f>
        <v>99.999999999999972</v>
      </c>
    </row>
    <row r="18" spans="5:11" x14ac:dyDescent="0.3">
      <c r="G18" s="47">
        <v>1</v>
      </c>
      <c r="H18" s="48">
        <f>SUM(H3:H8)</f>
        <v>1</v>
      </c>
      <c r="I18" s="2" t="s">
        <v>30</v>
      </c>
      <c r="J18" s="48">
        <f>SUM(J10:J11)</f>
        <v>1</v>
      </c>
    </row>
    <row r="19" spans="5:11" x14ac:dyDescent="0.3">
      <c r="H19" s="48"/>
      <c r="I19" s="2" t="s">
        <v>31</v>
      </c>
      <c r="J19" s="48">
        <f>SUM(J13:J15)</f>
        <v>1</v>
      </c>
    </row>
    <row r="20" spans="5:11" x14ac:dyDescent="0.3">
      <c r="G20" s="47">
        <v>3</v>
      </c>
      <c r="H20" s="48">
        <f>SUM(H10:H16)</f>
        <v>1</v>
      </c>
    </row>
  </sheetData>
  <mergeCells count="20">
    <mergeCell ref="K1:K2"/>
    <mergeCell ref="B3:B8"/>
    <mergeCell ref="E3:E8"/>
    <mergeCell ref="F3:F8"/>
    <mergeCell ref="A1:A2"/>
    <mergeCell ref="B1:B2"/>
    <mergeCell ref="C1:C2"/>
    <mergeCell ref="D1:D2"/>
    <mergeCell ref="E1:F2"/>
    <mergeCell ref="G1:H2"/>
    <mergeCell ref="H10:H11"/>
    <mergeCell ref="C13:C15"/>
    <mergeCell ref="G13:G15"/>
    <mergeCell ref="H13:H15"/>
    <mergeCell ref="I1:J2"/>
    <mergeCell ref="B10:B16"/>
    <mergeCell ref="C10:C11"/>
    <mergeCell ref="E10:E16"/>
    <mergeCell ref="F10:F16"/>
    <mergeCell ref="G10:G11"/>
  </mergeCells>
  <conditionalFormatting sqref="B3 B1:D1">
    <cfRule type="cellIs" dxfId="11" priority="12" operator="equal">
      <formula>"Tidak dinilai"</formula>
    </cfRule>
  </conditionalFormatting>
  <conditionalFormatting sqref="D4">
    <cfRule type="cellIs" dxfId="10" priority="10" operator="equal">
      <formula>"Tidak dinilai"</formula>
    </cfRule>
  </conditionalFormatting>
  <conditionalFormatting sqref="D3">
    <cfRule type="cellIs" dxfId="9" priority="11" operator="equal">
      <formula>"Tidak dinilai"</formula>
    </cfRule>
  </conditionalFormatting>
  <conditionalFormatting sqref="D9">
    <cfRule type="cellIs" dxfId="8" priority="5" operator="equal">
      <formula>"Tidak dinilai"</formula>
    </cfRule>
  </conditionalFormatting>
  <conditionalFormatting sqref="D6">
    <cfRule type="cellIs" dxfId="7" priority="8" operator="equal">
      <formula>"Tidak dinilai"</formula>
    </cfRule>
  </conditionalFormatting>
  <conditionalFormatting sqref="D5">
    <cfRule type="cellIs" dxfId="6" priority="9" operator="equal">
      <formula>"Tidak dinilai"</formula>
    </cfRule>
  </conditionalFormatting>
  <conditionalFormatting sqref="D7">
    <cfRule type="cellIs" dxfId="5" priority="7" operator="equal">
      <formula>"Tidak dinilai"</formula>
    </cfRule>
  </conditionalFormatting>
  <conditionalFormatting sqref="D8">
    <cfRule type="cellIs" dxfId="4" priority="6" operator="equal">
      <formula>"Tidak dinilai"</formula>
    </cfRule>
  </conditionalFormatting>
  <conditionalFormatting sqref="A1">
    <cfRule type="cellIs" dxfId="3" priority="4" operator="equal">
      <formula>"Tidak dinilai"</formula>
    </cfRule>
  </conditionalFormatting>
  <conditionalFormatting sqref="E1">
    <cfRule type="cellIs" dxfId="2" priority="3" operator="equal">
      <formula>"Tidak dinilai"</formula>
    </cfRule>
  </conditionalFormatting>
  <conditionalFormatting sqref="G1">
    <cfRule type="cellIs" dxfId="1" priority="2" operator="equal">
      <formula>"Tidak dinilai"</formula>
    </cfRule>
  </conditionalFormatting>
  <conditionalFormatting sqref="I1">
    <cfRule type="cellIs" dxfId="0" priority="1" operator="equal">
      <formula>"Tidak dinilai"</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Sarjana Pendirian</vt:lpstr>
      <vt:lpstr>Bobot Sarjana-Pendirian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Gieks Sugiyono</dc:creator>
  <cp:lastModifiedBy>Meirisa Amalia</cp:lastModifiedBy>
  <cp:lastPrinted>2020-06-20T10:34:10Z</cp:lastPrinted>
  <dcterms:created xsi:type="dcterms:W3CDTF">2020-05-13T13:58:08Z</dcterms:created>
  <dcterms:modified xsi:type="dcterms:W3CDTF">2020-08-05T14:46:38Z</dcterms:modified>
</cp:coreProperties>
</file>